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pptx" ContentType="application/vnd.openxmlformats-officedocument.presentationml.presentation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u4isljhl\Documents\"/>
    </mc:Choice>
  </mc:AlternateContent>
  <bookViews>
    <workbookView xWindow="2970" yWindow="0" windowWidth="23730" windowHeight="14070" tabRatio="500"/>
  </bookViews>
  <sheets>
    <sheet name="Instructions" sheetId="10" r:id="rId1"/>
    <sheet name="Cleanup" sheetId="8" r:id="rId2"/>
    <sheet name="Impacts" sheetId="5" r:id="rId3"/>
  </sheets>
  <calcPr calcId="152511"/>
</workbook>
</file>

<file path=xl/calcChain.xml><?xml version="1.0" encoding="utf-8"?>
<calcChain xmlns="http://schemas.openxmlformats.org/spreadsheetml/2006/main">
  <c r="W13" i="5" l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2" i="5"/>
  <c r="W11" i="5"/>
  <c r="Y10" i="5" l="1"/>
  <c r="Z10" i="5"/>
  <c r="AA10" i="5"/>
  <c r="AB10" i="5"/>
  <c r="AC10" i="5"/>
  <c r="AD10" i="5"/>
  <c r="AE10" i="5"/>
  <c r="X10" i="5"/>
  <c r="X11" i="5" s="1"/>
  <c r="X12" i="5" s="1"/>
  <c r="O10" i="5"/>
  <c r="P10" i="5"/>
  <c r="Q10" i="5"/>
  <c r="R10" i="5"/>
  <c r="S10" i="5"/>
  <c r="T10" i="5"/>
  <c r="U10" i="5"/>
  <c r="N10" i="5"/>
  <c r="W53" i="5"/>
  <c r="AD53" i="5" s="1"/>
  <c r="AD178" i="5" s="1"/>
  <c r="AD249" i="5" s="1"/>
  <c r="F21" i="8"/>
  <c r="W54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F20" i="8"/>
  <c r="F17" i="8"/>
  <c r="F16" i="8"/>
  <c r="F15" i="8"/>
  <c r="F14" i="8"/>
  <c r="F13" i="8"/>
  <c r="F10" i="8"/>
  <c r="W32" i="5"/>
  <c r="AE32" i="5" s="1"/>
  <c r="AE33" i="5" s="1"/>
  <c r="AE34" i="5" s="1"/>
  <c r="AE35" i="5" s="1"/>
  <c r="AE36" i="5" s="1"/>
  <c r="W33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M72" i="5"/>
  <c r="M51" i="5"/>
  <c r="C72" i="5"/>
  <c r="C51" i="5"/>
  <c r="A13" i="5"/>
  <c r="W34" i="5" s="1"/>
  <c r="A12" i="5"/>
  <c r="AE11" i="5"/>
  <c r="AE12" i="5" s="1"/>
  <c r="AD11" i="5"/>
  <c r="AD12" i="5" s="1"/>
  <c r="AD134" i="5" s="1"/>
  <c r="AD205" i="5" s="1"/>
  <c r="AC11" i="5"/>
  <c r="AC12" i="5" s="1"/>
  <c r="AC134" i="5" s="1"/>
  <c r="AC205" i="5" s="1"/>
  <c r="AB11" i="5"/>
  <c r="AB133" i="5" s="1"/>
  <c r="AB204" i="5" s="1"/>
  <c r="AA11" i="5"/>
  <c r="AA12" i="5" s="1"/>
  <c r="Z11" i="5"/>
  <c r="Z12" i="5" s="1"/>
  <c r="Y11" i="5"/>
  <c r="Y133" i="5" s="1"/>
  <c r="Y204" i="5" s="1"/>
  <c r="U11" i="5"/>
  <c r="U12" i="5" s="1"/>
  <c r="U13" i="5" s="1"/>
  <c r="U14" i="5" s="1"/>
  <c r="U136" i="5" s="1"/>
  <c r="U207" i="5" s="1"/>
  <c r="T11" i="5"/>
  <c r="D10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E10" i="5"/>
  <c r="F10" i="5"/>
  <c r="G10" i="5"/>
  <c r="H10" i="5"/>
  <c r="I10" i="5"/>
  <c r="J10" i="5"/>
  <c r="J11" i="5"/>
  <c r="J12" i="5" s="1"/>
  <c r="J134" i="5" s="1"/>
  <c r="J205" i="5" s="1"/>
  <c r="K10" i="5"/>
  <c r="K11" i="5"/>
  <c r="K12" i="5" s="1"/>
  <c r="AE9" i="5"/>
  <c r="AD9" i="5"/>
  <c r="AC9" i="5"/>
  <c r="AB9" i="5"/>
  <c r="AA9" i="5"/>
  <c r="Z9" i="5"/>
  <c r="Y9" i="5"/>
  <c r="X9" i="5"/>
  <c r="U9" i="5"/>
  <c r="T9" i="5"/>
  <c r="S9" i="5"/>
  <c r="R9" i="5"/>
  <c r="Q9" i="5"/>
  <c r="P9" i="5"/>
  <c r="O9" i="5"/>
  <c r="N9" i="5"/>
  <c r="K9" i="5"/>
  <c r="J9" i="5"/>
  <c r="I9" i="5"/>
  <c r="H9" i="5"/>
  <c r="G9" i="5"/>
  <c r="F9" i="5"/>
  <c r="E9" i="5"/>
  <c r="D9" i="5"/>
  <c r="K286" i="5"/>
  <c r="J286" i="5"/>
  <c r="I286" i="5"/>
  <c r="H286" i="5"/>
  <c r="G286" i="5"/>
  <c r="F286" i="5"/>
  <c r="E286" i="5"/>
  <c r="D286" i="5"/>
  <c r="AE273" i="5"/>
  <c r="AD273" i="5"/>
  <c r="AC273" i="5"/>
  <c r="AB273" i="5"/>
  <c r="AA273" i="5"/>
  <c r="Z273" i="5"/>
  <c r="Y273" i="5"/>
  <c r="X273" i="5"/>
  <c r="U273" i="5"/>
  <c r="T273" i="5"/>
  <c r="S273" i="5"/>
  <c r="R273" i="5"/>
  <c r="Q273" i="5"/>
  <c r="P273" i="5"/>
  <c r="O273" i="5"/>
  <c r="N273" i="5"/>
  <c r="K273" i="5"/>
  <c r="J273" i="5"/>
  <c r="I273" i="5"/>
  <c r="H273" i="5"/>
  <c r="G273" i="5"/>
  <c r="F273" i="5"/>
  <c r="E273" i="5"/>
  <c r="D273" i="5"/>
  <c r="AE132" i="5"/>
  <c r="AD132" i="5"/>
  <c r="AC132" i="5"/>
  <c r="AB132" i="5"/>
  <c r="AA132" i="5"/>
  <c r="Z132" i="5"/>
  <c r="Y132" i="5"/>
  <c r="X132" i="5"/>
  <c r="U132" i="5"/>
  <c r="T132" i="5"/>
  <c r="S132" i="5"/>
  <c r="R132" i="5"/>
  <c r="Q132" i="5"/>
  <c r="P132" i="5"/>
  <c r="O132" i="5"/>
  <c r="N132" i="5"/>
  <c r="K132" i="5"/>
  <c r="J132" i="5"/>
  <c r="I132" i="5"/>
  <c r="H132" i="5"/>
  <c r="G132" i="5"/>
  <c r="F132" i="5"/>
  <c r="E132" i="5"/>
  <c r="D132" i="5"/>
  <c r="W253" i="5"/>
  <c r="W254" i="5"/>
  <c r="W255" i="5"/>
  <c r="W256" i="5"/>
  <c r="W257" i="5"/>
  <c r="W258" i="5"/>
  <c r="W259" i="5"/>
  <c r="W260" i="5"/>
  <c r="W261" i="5"/>
  <c r="W262" i="5"/>
  <c r="W263" i="5"/>
  <c r="W264" i="5"/>
  <c r="W265" i="5"/>
  <c r="W266" i="5"/>
  <c r="W267" i="5"/>
  <c r="W268" i="5"/>
  <c r="W231" i="5"/>
  <c r="W232" i="5"/>
  <c r="W233" i="5"/>
  <c r="W234" i="5"/>
  <c r="W235" i="5"/>
  <c r="W236" i="5"/>
  <c r="W237" i="5"/>
  <c r="W238" i="5"/>
  <c r="W239" i="5"/>
  <c r="W240" i="5"/>
  <c r="W241" i="5"/>
  <c r="W242" i="5"/>
  <c r="W243" i="5"/>
  <c r="W244" i="5"/>
  <c r="W245" i="5"/>
  <c r="W246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W208" i="5"/>
  <c r="W209" i="5"/>
  <c r="W210" i="5"/>
  <c r="W211" i="5"/>
  <c r="W212" i="5"/>
  <c r="W213" i="5"/>
  <c r="W214" i="5"/>
  <c r="W215" i="5"/>
  <c r="W216" i="5"/>
  <c r="W217" i="5"/>
  <c r="W218" i="5"/>
  <c r="W219" i="5"/>
  <c r="W220" i="5"/>
  <c r="W221" i="5"/>
  <c r="W222" i="5"/>
  <c r="W223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W137" i="5"/>
  <c r="W138" i="5" s="1"/>
  <c r="W139" i="5" s="1"/>
  <c r="W140" i="5" s="1"/>
  <c r="W141" i="5" s="1"/>
  <c r="W142" i="5" s="1"/>
  <c r="W143" i="5" s="1"/>
  <c r="W144" i="5" s="1"/>
  <c r="W145" i="5" s="1"/>
  <c r="W146" i="5" s="1"/>
  <c r="W147" i="5" s="1"/>
  <c r="W148" i="5" s="1"/>
  <c r="W149" i="5" s="1"/>
  <c r="W150" i="5" s="1"/>
  <c r="W151" i="5" s="1"/>
  <c r="W152" i="5" s="1"/>
  <c r="M137" i="5"/>
  <c r="M138" i="5" s="1"/>
  <c r="M139" i="5" s="1"/>
  <c r="M140" i="5" s="1"/>
  <c r="M141" i="5" s="1"/>
  <c r="M142" i="5" s="1"/>
  <c r="M143" i="5" s="1"/>
  <c r="M144" i="5" s="1"/>
  <c r="M145" i="5" s="1"/>
  <c r="M146" i="5" s="1"/>
  <c r="M147" i="5" s="1"/>
  <c r="M148" i="5" s="1"/>
  <c r="M149" i="5" s="1"/>
  <c r="M150" i="5" s="1"/>
  <c r="M151" i="5" s="1"/>
  <c r="M152" i="5" s="1"/>
  <c r="Y32" i="5" l="1"/>
  <c r="Y156" i="5" s="1"/>
  <c r="Y227" i="5" s="1"/>
  <c r="J133" i="5"/>
  <c r="J204" i="5" s="1"/>
  <c r="AD133" i="5"/>
  <c r="AD204" i="5" s="1"/>
  <c r="W55" i="5"/>
  <c r="Y12" i="5"/>
  <c r="Y13" i="5" s="1"/>
  <c r="Y135" i="5" s="1"/>
  <c r="Y206" i="5" s="1"/>
  <c r="AB12" i="5"/>
  <c r="AB13" i="5" s="1"/>
  <c r="K13" i="5"/>
  <c r="K14" i="5" s="1"/>
  <c r="K15" i="5" s="1"/>
  <c r="K134" i="5"/>
  <c r="K205" i="5" s="1"/>
  <c r="Y134" i="5"/>
  <c r="Y205" i="5" s="1"/>
  <c r="AD13" i="5"/>
  <c r="AD14" i="5" s="1"/>
  <c r="A14" i="5"/>
  <c r="U133" i="5"/>
  <c r="U204" i="5" s="1"/>
  <c r="Y33" i="5"/>
  <c r="Y34" i="5" s="1"/>
  <c r="Y158" i="5" s="1"/>
  <c r="Y229" i="5" s="1"/>
  <c r="AA32" i="5"/>
  <c r="AC32" i="5"/>
  <c r="AC33" i="5" s="1"/>
  <c r="AC157" i="5" s="1"/>
  <c r="AC228" i="5" s="1"/>
  <c r="AC133" i="5"/>
  <c r="AC204" i="5" s="1"/>
  <c r="X32" i="5"/>
  <c r="X33" i="5" s="1"/>
  <c r="X157" i="5" s="1"/>
  <c r="X228" i="5" s="1"/>
  <c r="Z32" i="5"/>
  <c r="Z133" i="5"/>
  <c r="Z204" i="5" s="1"/>
  <c r="AB32" i="5"/>
  <c r="AD32" i="5"/>
  <c r="AD54" i="5"/>
  <c r="AD55" i="5" s="1"/>
  <c r="AD56" i="5" s="1"/>
  <c r="AE37" i="5"/>
  <c r="AE160" i="5"/>
  <c r="AE231" i="5" s="1"/>
  <c r="X156" i="5"/>
  <c r="X227" i="5" s="1"/>
  <c r="AE13" i="5"/>
  <c r="AE14" i="5" s="1"/>
  <c r="AE15" i="5" s="1"/>
  <c r="AE134" i="5"/>
  <c r="AE205" i="5" s="1"/>
  <c r="AE53" i="5"/>
  <c r="AE54" i="5" s="1"/>
  <c r="AE55" i="5" s="1"/>
  <c r="AE56" i="5" s="1"/>
  <c r="AE57" i="5" s="1"/>
  <c r="AE58" i="5" s="1"/>
  <c r="X53" i="5"/>
  <c r="AC53" i="5"/>
  <c r="AB53" i="5"/>
  <c r="AA53" i="5"/>
  <c r="Z53" i="5"/>
  <c r="Y53" i="5"/>
  <c r="U15" i="5"/>
  <c r="U16" i="5" s="1"/>
  <c r="U17" i="5" s="1"/>
  <c r="T12" i="5"/>
  <c r="T133" i="5"/>
  <c r="T204" i="5" s="1"/>
  <c r="AA133" i="5"/>
  <c r="AA204" i="5" s="1"/>
  <c r="X134" i="5"/>
  <c r="X205" i="5" s="1"/>
  <c r="X13" i="5"/>
  <c r="X133" i="5"/>
  <c r="X204" i="5" s="1"/>
  <c r="J13" i="5"/>
  <c r="AE158" i="5"/>
  <c r="AE229" i="5" s="1"/>
  <c r="AE157" i="5"/>
  <c r="AE228" i="5" s="1"/>
  <c r="U135" i="5"/>
  <c r="U206" i="5" s="1"/>
  <c r="AE136" i="5"/>
  <c r="AE207" i="5" s="1"/>
  <c r="AE133" i="5"/>
  <c r="AE204" i="5" s="1"/>
  <c r="AE156" i="5"/>
  <c r="AE227" i="5" s="1"/>
  <c r="K133" i="5"/>
  <c r="K204" i="5" s="1"/>
  <c r="U134" i="5"/>
  <c r="U205" i="5" s="1"/>
  <c r="AE159" i="5"/>
  <c r="AE230" i="5" s="1"/>
  <c r="AC13" i="5"/>
  <c r="AA13" i="5"/>
  <c r="AA134" i="5"/>
  <c r="AA205" i="5" s="1"/>
  <c r="Z13" i="5"/>
  <c r="Z134" i="5"/>
  <c r="Z205" i="5" s="1"/>
  <c r="AD135" i="5" l="1"/>
  <c r="AD206" i="5" s="1"/>
  <c r="Y157" i="5"/>
  <c r="Y228" i="5" s="1"/>
  <c r="AB134" i="5"/>
  <c r="AB205" i="5" s="1"/>
  <c r="AD180" i="5"/>
  <c r="AD251" i="5" s="1"/>
  <c r="K135" i="5"/>
  <c r="K206" i="5" s="1"/>
  <c r="K136" i="5"/>
  <c r="K207" i="5" s="1"/>
  <c r="AA14" i="5"/>
  <c r="A15" i="5"/>
  <c r="AE180" i="5"/>
  <c r="AE251" i="5" s="1"/>
  <c r="AD179" i="5"/>
  <c r="AD250" i="5" s="1"/>
  <c r="X34" i="5"/>
  <c r="AE135" i="5"/>
  <c r="AE206" i="5" s="1"/>
  <c r="AC156" i="5"/>
  <c r="AC227" i="5" s="1"/>
  <c r="AD33" i="5"/>
  <c r="AD156" i="5"/>
  <c r="AD227" i="5" s="1"/>
  <c r="Z156" i="5"/>
  <c r="Z227" i="5" s="1"/>
  <c r="Z33" i="5"/>
  <c r="AA33" i="5"/>
  <c r="AA156" i="5"/>
  <c r="AA227" i="5" s="1"/>
  <c r="AB33" i="5"/>
  <c r="AB156" i="5"/>
  <c r="AB227" i="5" s="1"/>
  <c r="AE181" i="5"/>
  <c r="AE252" i="5" s="1"/>
  <c r="AC34" i="5"/>
  <c r="AC158" i="5" s="1"/>
  <c r="AC229" i="5" s="1"/>
  <c r="Z178" i="5"/>
  <c r="Z249" i="5" s="1"/>
  <c r="Z54" i="5"/>
  <c r="X178" i="5"/>
  <c r="X249" i="5" s="1"/>
  <c r="X54" i="5"/>
  <c r="AB135" i="5"/>
  <c r="AB206" i="5" s="1"/>
  <c r="X135" i="5"/>
  <c r="X206" i="5" s="1"/>
  <c r="AA54" i="5"/>
  <c r="AA178" i="5"/>
  <c r="AA249" i="5" s="1"/>
  <c r="AE59" i="5"/>
  <c r="AE183" i="5"/>
  <c r="AE254" i="5" s="1"/>
  <c r="AD136" i="5"/>
  <c r="AD207" i="5" s="1"/>
  <c r="AD15" i="5"/>
  <c r="AE182" i="5"/>
  <c r="AE253" i="5" s="1"/>
  <c r="AE178" i="5"/>
  <c r="AE249" i="5" s="1"/>
  <c r="AB178" i="5"/>
  <c r="AB249" i="5" s="1"/>
  <c r="AB54" i="5"/>
  <c r="AD181" i="5"/>
  <c r="AD252" i="5" s="1"/>
  <c r="AD57" i="5"/>
  <c r="AE179" i="5"/>
  <c r="AE250" i="5" s="1"/>
  <c r="Y178" i="5"/>
  <c r="Y249" i="5" s="1"/>
  <c r="Y54" i="5"/>
  <c r="AC178" i="5"/>
  <c r="AC249" i="5" s="1"/>
  <c r="AC54" i="5"/>
  <c r="AE16" i="5"/>
  <c r="AE137" i="5"/>
  <c r="AE208" i="5" s="1"/>
  <c r="AE38" i="5"/>
  <c r="AE161" i="5"/>
  <c r="AE232" i="5" s="1"/>
  <c r="U137" i="5"/>
  <c r="U208" i="5" s="1"/>
  <c r="U139" i="5"/>
  <c r="U210" i="5" s="1"/>
  <c r="U18" i="5"/>
  <c r="U138" i="5"/>
  <c r="U209" i="5" s="1"/>
  <c r="T13" i="5"/>
  <c r="T134" i="5"/>
  <c r="T205" i="5" s="1"/>
  <c r="J14" i="5"/>
  <c r="J135" i="5"/>
  <c r="J206" i="5" s="1"/>
  <c r="K137" i="5"/>
  <c r="K208" i="5" s="1"/>
  <c r="K16" i="5"/>
  <c r="AC135" i="5"/>
  <c r="AC206" i="5" s="1"/>
  <c r="AC14" i="5"/>
  <c r="AA135" i="5"/>
  <c r="AA206" i="5" s="1"/>
  <c r="Z135" i="5"/>
  <c r="Z206" i="5" s="1"/>
  <c r="Z14" i="5" l="1"/>
  <c r="Z15" i="5" s="1"/>
  <c r="AB14" i="5"/>
  <c r="AB136" i="5" s="1"/>
  <c r="AB207" i="5" s="1"/>
  <c r="A16" i="5"/>
  <c r="W56" i="5"/>
  <c r="W35" i="5"/>
  <c r="X35" i="5" s="1"/>
  <c r="X159" i="5" s="1"/>
  <c r="X230" i="5" s="1"/>
  <c r="Y14" i="5"/>
  <c r="X14" i="5"/>
  <c r="X158" i="5"/>
  <c r="X229" i="5" s="1"/>
  <c r="Z157" i="5"/>
  <c r="Z228" i="5" s="1"/>
  <c r="Z34" i="5"/>
  <c r="AB34" i="5"/>
  <c r="AB157" i="5"/>
  <c r="AB228" i="5" s="1"/>
  <c r="AA157" i="5"/>
  <c r="AA228" i="5" s="1"/>
  <c r="AA34" i="5"/>
  <c r="AD157" i="5"/>
  <c r="AD228" i="5" s="1"/>
  <c r="AD34" i="5"/>
  <c r="AE39" i="5"/>
  <c r="AE162" i="5"/>
  <c r="AE233" i="5" s="1"/>
  <c r="AB55" i="5"/>
  <c r="AB179" i="5"/>
  <c r="AB250" i="5" s="1"/>
  <c r="AD16" i="5"/>
  <c r="AD137" i="5"/>
  <c r="AD208" i="5" s="1"/>
  <c r="Y55" i="5"/>
  <c r="Y179" i="5"/>
  <c r="Y250" i="5" s="1"/>
  <c r="AE60" i="5"/>
  <c r="AE184" i="5"/>
  <c r="AE255" i="5" s="1"/>
  <c r="Z179" i="5"/>
  <c r="Z250" i="5" s="1"/>
  <c r="Z55" i="5"/>
  <c r="AE17" i="5"/>
  <c r="AE138" i="5"/>
  <c r="AE209" i="5" s="1"/>
  <c r="AD182" i="5"/>
  <c r="AD253" i="5" s="1"/>
  <c r="AD58" i="5"/>
  <c r="AC179" i="5"/>
  <c r="AC250" i="5" s="1"/>
  <c r="AC55" i="5"/>
  <c r="AA179" i="5"/>
  <c r="AA250" i="5" s="1"/>
  <c r="AA55" i="5"/>
  <c r="X179" i="5"/>
  <c r="X250" i="5" s="1"/>
  <c r="X55" i="5"/>
  <c r="U19" i="5"/>
  <c r="U140" i="5"/>
  <c r="U211" i="5" s="1"/>
  <c r="T14" i="5"/>
  <c r="T135" i="5"/>
  <c r="T206" i="5" s="1"/>
  <c r="J136" i="5"/>
  <c r="J207" i="5" s="1"/>
  <c r="J15" i="5"/>
  <c r="K17" i="5"/>
  <c r="K138" i="5"/>
  <c r="K209" i="5" s="1"/>
  <c r="AC136" i="5"/>
  <c r="AC207" i="5" s="1"/>
  <c r="AA136" i="5"/>
  <c r="AA207" i="5" s="1"/>
  <c r="Z136" i="5" l="1"/>
  <c r="Z207" i="5" s="1"/>
  <c r="AC15" i="5"/>
  <c r="AC137" i="5" s="1"/>
  <c r="AC208" i="5" s="1"/>
  <c r="AB15" i="5"/>
  <c r="AB16" i="5" s="1"/>
  <c r="AA15" i="5"/>
  <c r="AA137" i="5" s="1"/>
  <c r="AA208" i="5" s="1"/>
  <c r="X136" i="5"/>
  <c r="X207" i="5" s="1"/>
  <c r="X15" i="5"/>
  <c r="Y15" i="5"/>
  <c r="Y136" i="5"/>
  <c r="Y207" i="5" s="1"/>
  <c r="A17" i="5"/>
  <c r="Y35" i="5"/>
  <c r="AC35" i="5"/>
  <c r="W57" i="5"/>
  <c r="W36" i="5"/>
  <c r="X36" i="5" s="1"/>
  <c r="AB158" i="5"/>
  <c r="AB229" i="5" s="1"/>
  <c r="AB35" i="5"/>
  <c r="AA35" i="5"/>
  <c r="AA158" i="5"/>
  <c r="AA229" i="5" s="1"/>
  <c r="Z158" i="5"/>
  <c r="Z229" i="5" s="1"/>
  <c r="Z35" i="5"/>
  <c r="AD158" i="5"/>
  <c r="AD229" i="5" s="1"/>
  <c r="AD35" i="5"/>
  <c r="X180" i="5"/>
  <c r="X251" i="5" s="1"/>
  <c r="X56" i="5"/>
  <c r="AC56" i="5"/>
  <c r="AC180" i="5"/>
  <c r="AC251" i="5" s="1"/>
  <c r="AE40" i="5"/>
  <c r="AE163" i="5"/>
  <c r="AE234" i="5" s="1"/>
  <c r="AE139" i="5"/>
  <c r="AE210" i="5" s="1"/>
  <c r="AE18" i="5"/>
  <c r="AE61" i="5"/>
  <c r="AE185" i="5"/>
  <c r="AE256" i="5" s="1"/>
  <c r="Y180" i="5"/>
  <c r="Y251" i="5" s="1"/>
  <c r="Y56" i="5"/>
  <c r="AB180" i="5"/>
  <c r="AB251" i="5" s="1"/>
  <c r="AB56" i="5"/>
  <c r="AA56" i="5"/>
  <c r="AA180" i="5"/>
  <c r="AA251" i="5" s="1"/>
  <c r="AD59" i="5"/>
  <c r="AD183" i="5"/>
  <c r="AD254" i="5" s="1"/>
  <c r="Z180" i="5"/>
  <c r="Z251" i="5" s="1"/>
  <c r="Z56" i="5"/>
  <c r="AD138" i="5"/>
  <c r="AD209" i="5" s="1"/>
  <c r="AD17" i="5"/>
  <c r="U20" i="5"/>
  <c r="U141" i="5"/>
  <c r="U212" i="5" s="1"/>
  <c r="T15" i="5"/>
  <c r="T136" i="5"/>
  <c r="T207" i="5" s="1"/>
  <c r="K139" i="5"/>
  <c r="K210" i="5" s="1"/>
  <c r="K18" i="5"/>
  <c r="J137" i="5"/>
  <c r="J208" i="5" s="1"/>
  <c r="J16" i="5"/>
  <c r="Z16" i="5"/>
  <c r="Z137" i="5"/>
  <c r="Z208" i="5" s="1"/>
  <c r="AB137" i="5" l="1"/>
  <c r="AB208" i="5" s="1"/>
  <c r="AC16" i="5"/>
  <c r="AC138" i="5" s="1"/>
  <c r="AC209" i="5" s="1"/>
  <c r="AA16" i="5"/>
  <c r="AA138" i="5" s="1"/>
  <c r="AA209" i="5" s="1"/>
  <c r="X160" i="5"/>
  <c r="X231" i="5" s="1"/>
  <c r="Y159" i="5"/>
  <c r="Y230" i="5" s="1"/>
  <c r="Y36" i="5"/>
  <c r="Y137" i="5"/>
  <c r="Y208" i="5" s="1"/>
  <c r="Y16" i="5"/>
  <c r="A18" i="5"/>
  <c r="X16" i="5"/>
  <c r="X137" i="5"/>
  <c r="X208" i="5" s="1"/>
  <c r="W58" i="5"/>
  <c r="W37" i="5"/>
  <c r="X37" i="5" s="1"/>
  <c r="AC159" i="5"/>
  <c r="AC230" i="5" s="1"/>
  <c r="AC36" i="5"/>
  <c r="AA36" i="5"/>
  <c r="AA159" i="5"/>
  <c r="AA230" i="5" s="1"/>
  <c r="Z159" i="5"/>
  <c r="Z230" i="5" s="1"/>
  <c r="Z36" i="5"/>
  <c r="AB159" i="5"/>
  <c r="AB230" i="5" s="1"/>
  <c r="AB36" i="5"/>
  <c r="AD159" i="5"/>
  <c r="AD230" i="5" s="1"/>
  <c r="AD36" i="5"/>
  <c r="Z181" i="5"/>
  <c r="Z252" i="5" s="1"/>
  <c r="Z57" i="5"/>
  <c r="Y181" i="5"/>
  <c r="Y252" i="5" s="1"/>
  <c r="Y57" i="5"/>
  <c r="AE140" i="5"/>
  <c r="AE211" i="5" s="1"/>
  <c r="AE19" i="5"/>
  <c r="X181" i="5"/>
  <c r="X252" i="5" s="1"/>
  <c r="X57" i="5"/>
  <c r="AD139" i="5"/>
  <c r="AD210" i="5" s="1"/>
  <c r="AD18" i="5"/>
  <c r="AB138" i="5"/>
  <c r="AB209" i="5" s="1"/>
  <c r="AA57" i="5"/>
  <c r="AA181" i="5"/>
  <c r="AA252" i="5" s="1"/>
  <c r="AE41" i="5"/>
  <c r="AE164" i="5"/>
  <c r="AE235" i="5" s="1"/>
  <c r="AB181" i="5"/>
  <c r="AB252" i="5" s="1"/>
  <c r="AB57" i="5"/>
  <c r="AD60" i="5"/>
  <c r="AD184" i="5"/>
  <c r="AD255" i="5" s="1"/>
  <c r="AE62" i="5"/>
  <c r="AE186" i="5"/>
  <c r="AE257" i="5" s="1"/>
  <c r="AC57" i="5"/>
  <c r="AC181" i="5"/>
  <c r="AC252" i="5" s="1"/>
  <c r="U21" i="5"/>
  <c r="U142" i="5"/>
  <c r="U213" i="5" s="1"/>
  <c r="T137" i="5"/>
  <c r="T208" i="5" s="1"/>
  <c r="T16" i="5"/>
  <c r="K19" i="5"/>
  <c r="K140" i="5"/>
  <c r="K211" i="5" s="1"/>
  <c r="J138" i="5"/>
  <c r="J209" i="5" s="1"/>
  <c r="J17" i="5"/>
  <c r="Z17" i="5"/>
  <c r="Z138" i="5"/>
  <c r="Z209" i="5" s="1"/>
  <c r="AC17" i="5" l="1"/>
  <c r="AC139" i="5" s="1"/>
  <c r="AC210" i="5" s="1"/>
  <c r="AA17" i="5"/>
  <c r="AA139" i="5" s="1"/>
  <c r="AA210" i="5" s="1"/>
  <c r="X161" i="5"/>
  <c r="X232" i="5" s="1"/>
  <c r="A19" i="5"/>
  <c r="Y37" i="5"/>
  <c r="Y160" i="5"/>
  <c r="Y231" i="5" s="1"/>
  <c r="W59" i="5"/>
  <c r="W38" i="5"/>
  <c r="X38" i="5" s="1"/>
  <c r="AB17" i="5"/>
  <c r="AB139" i="5" s="1"/>
  <c r="AB210" i="5" s="1"/>
  <c r="AC37" i="5"/>
  <c r="AC160" i="5"/>
  <c r="AC231" i="5" s="1"/>
  <c r="Y138" i="5"/>
  <c r="Y209" i="5" s="1"/>
  <c r="Y17" i="5"/>
  <c r="X138" i="5"/>
  <c r="X209" i="5" s="1"/>
  <c r="X17" i="5"/>
  <c r="AB37" i="5"/>
  <c r="AB160" i="5"/>
  <c r="AB231" i="5" s="1"/>
  <c r="AA37" i="5"/>
  <c r="AA160" i="5"/>
  <c r="AA231" i="5" s="1"/>
  <c r="AD37" i="5"/>
  <c r="AD160" i="5"/>
  <c r="AD231" i="5" s="1"/>
  <c r="Z160" i="5"/>
  <c r="Z231" i="5" s="1"/>
  <c r="Z37" i="5"/>
  <c r="AC182" i="5"/>
  <c r="AC253" i="5" s="1"/>
  <c r="AC58" i="5"/>
  <c r="AD185" i="5"/>
  <c r="AD256" i="5" s="1"/>
  <c r="AD61" i="5"/>
  <c r="AB182" i="5"/>
  <c r="AB253" i="5" s="1"/>
  <c r="AB58" i="5"/>
  <c r="AA182" i="5"/>
  <c r="AA253" i="5" s="1"/>
  <c r="AA58" i="5"/>
  <c r="X58" i="5"/>
  <c r="X182" i="5"/>
  <c r="X253" i="5" s="1"/>
  <c r="Y58" i="5"/>
  <c r="Y182" i="5"/>
  <c r="Y253" i="5" s="1"/>
  <c r="AE63" i="5"/>
  <c r="AE187" i="5"/>
  <c r="AE258" i="5" s="1"/>
  <c r="AE42" i="5"/>
  <c r="AE165" i="5"/>
  <c r="AE236" i="5" s="1"/>
  <c r="AD19" i="5"/>
  <c r="AD140" i="5"/>
  <c r="AD211" i="5" s="1"/>
  <c r="AE20" i="5"/>
  <c r="AE141" i="5"/>
  <c r="AE212" i="5" s="1"/>
  <c r="Z58" i="5"/>
  <c r="Z182" i="5"/>
  <c r="Z253" i="5" s="1"/>
  <c r="U22" i="5"/>
  <c r="U143" i="5"/>
  <c r="U214" i="5" s="1"/>
  <c r="T17" i="5"/>
  <c r="T138" i="5"/>
  <c r="T209" i="5" s="1"/>
  <c r="J139" i="5"/>
  <c r="J210" i="5" s="1"/>
  <c r="J18" i="5"/>
  <c r="K20" i="5"/>
  <c r="K141" i="5"/>
  <c r="K212" i="5" s="1"/>
  <c r="Z18" i="5"/>
  <c r="Z139" i="5"/>
  <c r="Z210" i="5" s="1"/>
  <c r="AC18" i="5" l="1"/>
  <c r="AC140" i="5" s="1"/>
  <c r="AC211" i="5" s="1"/>
  <c r="AB18" i="5"/>
  <c r="X162" i="5"/>
  <c r="X233" i="5" s="1"/>
  <c r="X139" i="5"/>
  <c r="X210" i="5" s="1"/>
  <c r="X18" i="5"/>
  <c r="AA18" i="5"/>
  <c r="A20" i="5"/>
  <c r="W39" i="5"/>
  <c r="X39" i="5" s="1"/>
  <c r="W60" i="5"/>
  <c r="AC161" i="5"/>
  <c r="AC232" i="5" s="1"/>
  <c r="AC38" i="5"/>
  <c r="Y18" i="5"/>
  <c r="Y139" i="5"/>
  <c r="Y210" i="5" s="1"/>
  <c r="Y161" i="5"/>
  <c r="Y232" i="5" s="1"/>
  <c r="Y38" i="5"/>
  <c r="AA161" i="5"/>
  <c r="AA232" i="5" s="1"/>
  <c r="AA38" i="5"/>
  <c r="AD38" i="5"/>
  <c r="AD161" i="5"/>
  <c r="AD232" i="5" s="1"/>
  <c r="AB38" i="5"/>
  <c r="AB161" i="5"/>
  <c r="AB232" i="5" s="1"/>
  <c r="Z161" i="5"/>
  <c r="Z232" i="5" s="1"/>
  <c r="Z38" i="5"/>
  <c r="Z183" i="5"/>
  <c r="Z254" i="5" s="1"/>
  <c r="Z59" i="5"/>
  <c r="AD20" i="5"/>
  <c r="AD141" i="5"/>
  <c r="AD212" i="5" s="1"/>
  <c r="AE64" i="5"/>
  <c r="AE188" i="5"/>
  <c r="AE259" i="5" s="1"/>
  <c r="X183" i="5"/>
  <c r="X254" i="5" s="1"/>
  <c r="X59" i="5"/>
  <c r="AA59" i="5"/>
  <c r="AA183" i="5"/>
  <c r="AA254" i="5" s="1"/>
  <c r="AD62" i="5"/>
  <c r="AD186" i="5"/>
  <c r="AD257" i="5" s="1"/>
  <c r="AE142" i="5"/>
  <c r="AE213" i="5" s="1"/>
  <c r="AE21" i="5"/>
  <c r="AE43" i="5"/>
  <c r="AE166" i="5"/>
  <c r="AE237" i="5" s="1"/>
  <c r="Y183" i="5"/>
  <c r="Y254" i="5" s="1"/>
  <c r="Y59" i="5"/>
  <c r="AB183" i="5"/>
  <c r="AB254" i="5" s="1"/>
  <c r="AB59" i="5"/>
  <c r="AC59" i="5"/>
  <c r="AC183" i="5"/>
  <c r="AC254" i="5" s="1"/>
  <c r="U144" i="5"/>
  <c r="U215" i="5" s="1"/>
  <c r="U23" i="5"/>
  <c r="T18" i="5"/>
  <c r="T139" i="5"/>
  <c r="T210" i="5" s="1"/>
  <c r="J140" i="5"/>
  <c r="J211" i="5" s="1"/>
  <c r="J19" i="5"/>
  <c r="K142" i="5"/>
  <c r="K213" i="5" s="1"/>
  <c r="K21" i="5"/>
  <c r="Z19" i="5"/>
  <c r="Z140" i="5"/>
  <c r="Z211" i="5" s="1"/>
  <c r="AC19" i="5" l="1"/>
  <c r="AC20" i="5" s="1"/>
  <c r="AA19" i="5"/>
  <c r="AA141" i="5" s="1"/>
  <c r="AA212" i="5" s="1"/>
  <c r="AB19" i="5"/>
  <c r="AB141" i="5" s="1"/>
  <c r="AB212" i="5" s="1"/>
  <c r="AA140" i="5"/>
  <c r="AA211" i="5" s="1"/>
  <c r="AB140" i="5"/>
  <c r="AB211" i="5" s="1"/>
  <c r="X163" i="5"/>
  <c r="X234" i="5" s="1"/>
  <c r="Y140" i="5"/>
  <c r="Y211" i="5" s="1"/>
  <c r="Y19" i="5"/>
  <c r="X140" i="5"/>
  <c r="X211" i="5" s="1"/>
  <c r="X19" i="5"/>
  <c r="Y39" i="5"/>
  <c r="Y162" i="5"/>
  <c r="Y233" i="5" s="1"/>
  <c r="AC162" i="5"/>
  <c r="AC233" i="5" s="1"/>
  <c r="AC39" i="5"/>
  <c r="A21" i="5"/>
  <c r="W61" i="5"/>
  <c r="W40" i="5"/>
  <c r="X40" i="5" s="1"/>
  <c r="AD162" i="5"/>
  <c r="AD233" i="5" s="1"/>
  <c r="AD39" i="5"/>
  <c r="AA162" i="5"/>
  <c r="AA233" i="5" s="1"/>
  <c r="AA39" i="5"/>
  <c r="AB39" i="5"/>
  <c r="AB162" i="5"/>
  <c r="AB233" i="5" s="1"/>
  <c r="Z39" i="5"/>
  <c r="Z162" i="5"/>
  <c r="Z233" i="5" s="1"/>
  <c r="AC60" i="5"/>
  <c r="AC184" i="5"/>
  <c r="AC255" i="5" s="1"/>
  <c r="AE44" i="5"/>
  <c r="AE167" i="5"/>
  <c r="AE238" i="5" s="1"/>
  <c r="AD187" i="5"/>
  <c r="AD258" i="5" s="1"/>
  <c r="AD63" i="5"/>
  <c r="AD21" i="5"/>
  <c r="AD142" i="5"/>
  <c r="AD213" i="5" s="1"/>
  <c r="AB60" i="5"/>
  <c r="AB184" i="5"/>
  <c r="AB255" i="5" s="1"/>
  <c r="Y184" i="5"/>
  <c r="Y255" i="5" s="1"/>
  <c r="Y60" i="5"/>
  <c r="Z60" i="5"/>
  <c r="Z184" i="5"/>
  <c r="Z255" i="5" s="1"/>
  <c r="AE22" i="5"/>
  <c r="AE143" i="5"/>
  <c r="AE214" i="5" s="1"/>
  <c r="AA184" i="5"/>
  <c r="AA255" i="5" s="1"/>
  <c r="AA60" i="5"/>
  <c r="AE65" i="5"/>
  <c r="AE189" i="5"/>
  <c r="AE260" i="5" s="1"/>
  <c r="X60" i="5"/>
  <c r="X184" i="5"/>
  <c r="X255" i="5" s="1"/>
  <c r="U24" i="5"/>
  <c r="U145" i="5"/>
  <c r="U216" i="5" s="1"/>
  <c r="T140" i="5"/>
  <c r="T211" i="5" s="1"/>
  <c r="T19" i="5"/>
  <c r="J141" i="5"/>
  <c r="J212" i="5" s="1"/>
  <c r="J20" i="5"/>
  <c r="K22" i="5"/>
  <c r="K143" i="5"/>
  <c r="K214" i="5" s="1"/>
  <c r="AA20" i="5"/>
  <c r="Z141" i="5"/>
  <c r="Z212" i="5" s="1"/>
  <c r="AC141" i="5" l="1"/>
  <c r="AC212" i="5" s="1"/>
  <c r="Z20" i="5"/>
  <c r="Z142" i="5" s="1"/>
  <c r="Z213" i="5" s="1"/>
  <c r="X164" i="5"/>
  <c r="X235" i="5" s="1"/>
  <c r="AA21" i="5"/>
  <c r="A22" i="5"/>
  <c r="Y20" i="5"/>
  <c r="Y141" i="5"/>
  <c r="Y212" i="5" s="1"/>
  <c r="W62" i="5"/>
  <c r="W41" i="5"/>
  <c r="X41" i="5" s="1"/>
  <c r="Y40" i="5"/>
  <c r="Y163" i="5"/>
  <c r="Y234" i="5" s="1"/>
  <c r="AC163" i="5"/>
  <c r="AC234" i="5" s="1"/>
  <c r="AC40" i="5"/>
  <c r="X141" i="5"/>
  <c r="X212" i="5" s="1"/>
  <c r="X20" i="5"/>
  <c r="AB20" i="5"/>
  <c r="AB21" i="5" s="1"/>
  <c r="Z40" i="5"/>
  <c r="Z163" i="5"/>
  <c r="Z234" i="5" s="1"/>
  <c r="AD40" i="5"/>
  <c r="AD163" i="5"/>
  <c r="AD234" i="5" s="1"/>
  <c r="AB40" i="5"/>
  <c r="AB163" i="5"/>
  <c r="AB234" i="5" s="1"/>
  <c r="AA40" i="5"/>
  <c r="AA163" i="5"/>
  <c r="AA234" i="5" s="1"/>
  <c r="AA61" i="5"/>
  <c r="AA185" i="5"/>
  <c r="AA256" i="5" s="1"/>
  <c r="Y61" i="5"/>
  <c r="Y185" i="5"/>
  <c r="Y256" i="5" s="1"/>
  <c r="AD188" i="5"/>
  <c r="AD259" i="5" s="1"/>
  <c r="AD64" i="5"/>
  <c r="X185" i="5"/>
  <c r="X256" i="5" s="1"/>
  <c r="X61" i="5"/>
  <c r="AE23" i="5"/>
  <c r="AE144" i="5"/>
  <c r="AE215" i="5" s="1"/>
  <c r="AE66" i="5"/>
  <c r="AE190" i="5"/>
  <c r="AE261" i="5" s="1"/>
  <c r="Z185" i="5"/>
  <c r="Z256" i="5" s="1"/>
  <c r="Z61" i="5"/>
  <c r="AB185" i="5"/>
  <c r="AB256" i="5" s="1"/>
  <c r="AB61" i="5"/>
  <c r="AD22" i="5"/>
  <c r="AD143" i="5"/>
  <c r="AD214" i="5" s="1"/>
  <c r="AE45" i="5"/>
  <c r="AE168" i="5"/>
  <c r="AE239" i="5" s="1"/>
  <c r="AC61" i="5"/>
  <c r="AC185" i="5"/>
  <c r="AC256" i="5" s="1"/>
  <c r="U146" i="5"/>
  <c r="U217" i="5" s="1"/>
  <c r="U25" i="5"/>
  <c r="T141" i="5"/>
  <c r="T212" i="5" s="1"/>
  <c r="T20" i="5"/>
  <c r="K23" i="5"/>
  <c r="K144" i="5"/>
  <c r="K215" i="5" s="1"/>
  <c r="J142" i="5"/>
  <c r="J213" i="5" s="1"/>
  <c r="J21" i="5"/>
  <c r="AC142" i="5"/>
  <c r="AC213" i="5" s="1"/>
  <c r="AA142" i="5"/>
  <c r="AA213" i="5" s="1"/>
  <c r="Z21" i="5" l="1"/>
  <c r="AB142" i="5"/>
  <c r="AB213" i="5" s="1"/>
  <c r="X165" i="5"/>
  <c r="X236" i="5" s="1"/>
  <c r="AC41" i="5"/>
  <c r="AC164" i="5"/>
  <c r="AC235" i="5" s="1"/>
  <c r="AB22" i="5"/>
  <c r="A23" i="5"/>
  <c r="W63" i="5"/>
  <c r="W42" i="5"/>
  <c r="X42" i="5" s="1"/>
  <c r="X166" i="5" s="1"/>
  <c r="X237" i="5" s="1"/>
  <c r="AC21" i="5"/>
  <c r="AC22" i="5" s="1"/>
  <c r="X21" i="5"/>
  <c r="X142" i="5"/>
  <c r="X213" i="5" s="1"/>
  <c r="Y164" i="5"/>
  <c r="Y235" i="5" s="1"/>
  <c r="Y41" i="5"/>
  <c r="Y142" i="5"/>
  <c r="Y213" i="5" s="1"/>
  <c r="Y21" i="5"/>
  <c r="AA41" i="5"/>
  <c r="AA164" i="5"/>
  <c r="AA235" i="5" s="1"/>
  <c r="AD164" i="5"/>
  <c r="AD235" i="5" s="1"/>
  <c r="AD41" i="5"/>
  <c r="AB164" i="5"/>
  <c r="AB235" i="5" s="1"/>
  <c r="AB41" i="5"/>
  <c r="Z41" i="5"/>
  <c r="Z164" i="5"/>
  <c r="Z235" i="5" s="1"/>
  <c r="Z62" i="5"/>
  <c r="Z186" i="5"/>
  <c r="Z257" i="5" s="1"/>
  <c r="X62" i="5"/>
  <c r="X186" i="5"/>
  <c r="X257" i="5" s="1"/>
  <c r="AC186" i="5"/>
  <c r="AC257" i="5" s="1"/>
  <c r="AC62" i="5"/>
  <c r="AD144" i="5"/>
  <c r="AD215" i="5" s="1"/>
  <c r="AD23" i="5"/>
  <c r="Y62" i="5"/>
  <c r="Y186" i="5"/>
  <c r="Y257" i="5" s="1"/>
  <c r="AB186" i="5"/>
  <c r="AB257" i="5" s="1"/>
  <c r="AB62" i="5"/>
  <c r="AD189" i="5"/>
  <c r="AD260" i="5" s="1"/>
  <c r="AD65" i="5"/>
  <c r="AE46" i="5"/>
  <c r="AE169" i="5"/>
  <c r="AE240" i="5" s="1"/>
  <c r="AE67" i="5"/>
  <c r="AE191" i="5"/>
  <c r="AE262" i="5" s="1"/>
  <c r="AB143" i="5"/>
  <c r="AB214" i="5" s="1"/>
  <c r="AE24" i="5"/>
  <c r="AE145" i="5"/>
  <c r="AE216" i="5" s="1"/>
  <c r="AA186" i="5"/>
  <c r="AA257" i="5" s="1"/>
  <c r="AA62" i="5"/>
  <c r="U147" i="5"/>
  <c r="U218" i="5" s="1"/>
  <c r="U26" i="5"/>
  <c r="T21" i="5"/>
  <c r="T142" i="5"/>
  <c r="T213" i="5" s="1"/>
  <c r="K24" i="5"/>
  <c r="K145" i="5"/>
  <c r="K216" i="5" s="1"/>
  <c r="J143" i="5"/>
  <c r="J214" i="5" s="1"/>
  <c r="J22" i="5"/>
  <c r="AA143" i="5"/>
  <c r="AA214" i="5" s="1"/>
  <c r="Z143" i="5"/>
  <c r="Z214" i="5" s="1"/>
  <c r="AA22" i="5" l="1"/>
  <c r="AC143" i="5"/>
  <c r="AC214" i="5" s="1"/>
  <c r="Z22" i="5"/>
  <c r="Z144" i="5" s="1"/>
  <c r="Z215" i="5" s="1"/>
  <c r="Y143" i="5"/>
  <c r="Y214" i="5" s="1"/>
  <c r="Y22" i="5"/>
  <c r="AC165" i="5"/>
  <c r="AC236" i="5" s="1"/>
  <c r="AC42" i="5"/>
  <c r="X143" i="5"/>
  <c r="X214" i="5" s="1"/>
  <c r="X22" i="5"/>
  <c r="AC23" i="5"/>
  <c r="A24" i="5"/>
  <c r="Y42" i="5"/>
  <c r="Y165" i="5"/>
  <c r="Y236" i="5" s="1"/>
  <c r="W43" i="5"/>
  <c r="X43" i="5" s="1"/>
  <c r="X167" i="5" s="1"/>
  <c r="X238" i="5" s="1"/>
  <c r="W64" i="5"/>
  <c r="Z165" i="5"/>
  <c r="Z236" i="5" s="1"/>
  <c r="Z42" i="5"/>
  <c r="AB42" i="5"/>
  <c r="AB165" i="5"/>
  <c r="AB236" i="5" s="1"/>
  <c r="AA165" i="5"/>
  <c r="AA236" i="5" s="1"/>
  <c r="AA42" i="5"/>
  <c r="AD165" i="5"/>
  <c r="AD236" i="5" s="1"/>
  <c r="AD42" i="5"/>
  <c r="AA187" i="5"/>
  <c r="AA258" i="5" s="1"/>
  <c r="AA63" i="5"/>
  <c r="AB144" i="5"/>
  <c r="AB215" i="5" s="1"/>
  <c r="AB23" i="5"/>
  <c r="AB187" i="5"/>
  <c r="AB258" i="5" s="1"/>
  <c r="AB63" i="5"/>
  <c r="AC187" i="5"/>
  <c r="AC258" i="5" s="1"/>
  <c r="AC63" i="5"/>
  <c r="AE47" i="5"/>
  <c r="AE170" i="5"/>
  <c r="AE241" i="5" s="1"/>
  <c r="AD190" i="5"/>
  <c r="AD261" i="5" s="1"/>
  <c r="AD66" i="5"/>
  <c r="AD24" i="5"/>
  <c r="AD145" i="5"/>
  <c r="AD216" i="5" s="1"/>
  <c r="AE25" i="5"/>
  <c r="AE146" i="5"/>
  <c r="AE217" i="5" s="1"/>
  <c r="AE68" i="5"/>
  <c r="AE192" i="5"/>
  <c r="AE263" i="5" s="1"/>
  <c r="Y187" i="5"/>
  <c r="Y258" i="5" s="1"/>
  <c r="Y63" i="5"/>
  <c r="X187" i="5"/>
  <c r="X258" i="5" s="1"/>
  <c r="X63" i="5"/>
  <c r="Z187" i="5"/>
  <c r="Z258" i="5" s="1"/>
  <c r="Z63" i="5"/>
  <c r="U27" i="5"/>
  <c r="U148" i="5"/>
  <c r="U219" i="5" s="1"/>
  <c r="T143" i="5"/>
  <c r="T214" i="5" s="1"/>
  <c r="T22" i="5"/>
  <c r="K25" i="5"/>
  <c r="K146" i="5"/>
  <c r="K217" i="5" s="1"/>
  <c r="J144" i="5"/>
  <c r="J215" i="5" s="1"/>
  <c r="J23" i="5"/>
  <c r="AC144" i="5"/>
  <c r="AC215" i="5" s="1"/>
  <c r="AA144" i="5"/>
  <c r="AA215" i="5" s="1"/>
  <c r="AA23" i="5" l="1"/>
  <c r="AA24" i="5" s="1"/>
  <c r="Z23" i="5"/>
  <c r="Z24" i="5" s="1"/>
  <c r="W65" i="5"/>
  <c r="W44" i="5"/>
  <c r="X44" i="5" s="1"/>
  <c r="X168" i="5" s="1"/>
  <c r="X239" i="5" s="1"/>
  <c r="AC166" i="5"/>
  <c r="AC237" i="5" s="1"/>
  <c r="AC43" i="5"/>
  <c r="X23" i="5"/>
  <c r="X144" i="5"/>
  <c r="X215" i="5" s="1"/>
  <c r="Y144" i="5"/>
  <c r="Y215" i="5" s="1"/>
  <c r="Y23" i="5"/>
  <c r="A25" i="5"/>
  <c r="Y43" i="5"/>
  <c r="Y166" i="5"/>
  <c r="Y237" i="5" s="1"/>
  <c r="AB166" i="5"/>
  <c r="AB237" i="5" s="1"/>
  <c r="AB43" i="5"/>
  <c r="AA166" i="5"/>
  <c r="AA237" i="5" s="1"/>
  <c r="AA43" i="5"/>
  <c r="Z166" i="5"/>
  <c r="Z237" i="5" s="1"/>
  <c r="Z43" i="5"/>
  <c r="AD166" i="5"/>
  <c r="AD237" i="5" s="1"/>
  <c r="AD43" i="5"/>
  <c r="Z188" i="5"/>
  <c r="Z259" i="5" s="1"/>
  <c r="Z64" i="5"/>
  <c r="Y188" i="5"/>
  <c r="Y259" i="5" s="1"/>
  <c r="Y64" i="5"/>
  <c r="AD67" i="5"/>
  <c r="AD191" i="5"/>
  <c r="AD262" i="5" s="1"/>
  <c r="AC188" i="5"/>
  <c r="AC259" i="5" s="1"/>
  <c r="AC64" i="5"/>
  <c r="AB24" i="5"/>
  <c r="AB145" i="5"/>
  <c r="AB216" i="5" s="1"/>
  <c r="AE26" i="5"/>
  <c r="AE147" i="5"/>
  <c r="AE218" i="5" s="1"/>
  <c r="X188" i="5"/>
  <c r="X259" i="5" s="1"/>
  <c r="X64" i="5"/>
  <c r="AB188" i="5"/>
  <c r="AB259" i="5" s="1"/>
  <c r="AB64" i="5"/>
  <c r="AA188" i="5"/>
  <c r="AA259" i="5" s="1"/>
  <c r="AA64" i="5"/>
  <c r="AE69" i="5"/>
  <c r="AE193" i="5"/>
  <c r="AE264" i="5" s="1"/>
  <c r="AD25" i="5"/>
  <c r="AD146" i="5"/>
  <c r="AD217" i="5" s="1"/>
  <c r="AE48" i="5"/>
  <c r="AE171" i="5"/>
  <c r="AE242" i="5" s="1"/>
  <c r="U28" i="5"/>
  <c r="U149" i="5"/>
  <c r="U220" i="5" s="1"/>
  <c r="T23" i="5"/>
  <c r="T144" i="5"/>
  <c r="T215" i="5" s="1"/>
  <c r="J145" i="5"/>
  <c r="J216" i="5" s="1"/>
  <c r="J24" i="5"/>
  <c r="K26" i="5"/>
  <c r="K147" i="5"/>
  <c r="K218" i="5" s="1"/>
  <c r="AC24" i="5"/>
  <c r="AC145" i="5"/>
  <c r="AC216" i="5" s="1"/>
  <c r="Z145" i="5" l="1"/>
  <c r="Z216" i="5" s="1"/>
  <c r="AA145" i="5"/>
  <c r="AA216" i="5" s="1"/>
  <c r="Y145" i="5"/>
  <c r="Y216" i="5" s="1"/>
  <c r="Y24" i="5"/>
  <c r="AC167" i="5"/>
  <c r="AC238" i="5" s="1"/>
  <c r="AC44" i="5"/>
  <c r="Y44" i="5"/>
  <c r="Y167" i="5"/>
  <c r="Y238" i="5" s="1"/>
  <c r="Z25" i="5"/>
  <c r="A26" i="5"/>
  <c r="W66" i="5"/>
  <c r="W45" i="5"/>
  <c r="X45" i="5" s="1"/>
  <c r="X169" i="5" s="1"/>
  <c r="X240" i="5" s="1"/>
  <c r="X24" i="5"/>
  <c r="X145" i="5"/>
  <c r="X216" i="5" s="1"/>
  <c r="Z44" i="5"/>
  <c r="Z167" i="5"/>
  <c r="Z238" i="5" s="1"/>
  <c r="AB44" i="5"/>
  <c r="AB167" i="5"/>
  <c r="AB238" i="5" s="1"/>
  <c r="AD44" i="5"/>
  <c r="AD167" i="5"/>
  <c r="AD238" i="5" s="1"/>
  <c r="AA44" i="5"/>
  <c r="AA167" i="5"/>
  <c r="AA238" i="5" s="1"/>
  <c r="AA189" i="5"/>
  <c r="AA260" i="5" s="1"/>
  <c r="AA65" i="5"/>
  <c r="X189" i="5"/>
  <c r="X260" i="5" s="1"/>
  <c r="X65" i="5"/>
  <c r="Y189" i="5"/>
  <c r="Y260" i="5" s="1"/>
  <c r="Y65" i="5"/>
  <c r="AE49" i="5"/>
  <c r="AE172" i="5"/>
  <c r="AE243" i="5" s="1"/>
  <c r="AD147" i="5"/>
  <c r="AD218" i="5" s="1"/>
  <c r="AD26" i="5"/>
  <c r="AB25" i="5"/>
  <c r="AB146" i="5"/>
  <c r="AB217" i="5" s="1"/>
  <c r="AB189" i="5"/>
  <c r="AB260" i="5" s="1"/>
  <c r="AB65" i="5"/>
  <c r="AC189" i="5"/>
  <c r="AC260" i="5" s="1"/>
  <c r="AC65" i="5"/>
  <c r="Z189" i="5"/>
  <c r="Z260" i="5" s="1"/>
  <c r="Z65" i="5"/>
  <c r="AE70" i="5"/>
  <c r="AE194" i="5"/>
  <c r="AE265" i="5" s="1"/>
  <c r="AE148" i="5"/>
  <c r="AE219" i="5" s="1"/>
  <c r="AE27" i="5"/>
  <c r="AD192" i="5"/>
  <c r="AD263" i="5" s="1"/>
  <c r="AD68" i="5"/>
  <c r="U29" i="5"/>
  <c r="U150" i="5"/>
  <c r="U221" i="5" s="1"/>
  <c r="T145" i="5"/>
  <c r="T216" i="5" s="1"/>
  <c r="T24" i="5"/>
  <c r="J146" i="5"/>
  <c r="J217" i="5" s="1"/>
  <c r="J25" i="5"/>
  <c r="K27" i="5"/>
  <c r="K148" i="5"/>
  <c r="K219" i="5" s="1"/>
  <c r="AC146" i="5"/>
  <c r="AC217" i="5" s="1"/>
  <c r="AA146" i="5"/>
  <c r="AA217" i="5" s="1"/>
  <c r="AA25" i="5"/>
  <c r="Z146" i="5"/>
  <c r="Z217" i="5" s="1"/>
  <c r="AC25" i="5" l="1"/>
  <c r="AC168" i="5"/>
  <c r="AC239" i="5" s="1"/>
  <c r="AC45" i="5"/>
  <c r="X25" i="5"/>
  <c r="X146" i="5"/>
  <c r="X217" i="5" s="1"/>
  <c r="W67" i="5"/>
  <c r="W46" i="5"/>
  <c r="X46" i="5" s="1"/>
  <c r="AB26" i="5"/>
  <c r="A27" i="5"/>
  <c r="Y25" i="5"/>
  <c r="Y146" i="5"/>
  <c r="Y217" i="5" s="1"/>
  <c r="Y168" i="5"/>
  <c r="Y239" i="5" s="1"/>
  <c r="Y45" i="5"/>
  <c r="AA45" i="5"/>
  <c r="AA168" i="5"/>
  <c r="AA239" i="5" s="1"/>
  <c r="AB168" i="5"/>
  <c r="AB239" i="5" s="1"/>
  <c r="AB45" i="5"/>
  <c r="AD168" i="5"/>
  <c r="AD239" i="5" s="1"/>
  <c r="AD45" i="5"/>
  <c r="Z168" i="5"/>
  <c r="Z239" i="5" s="1"/>
  <c r="Z45" i="5"/>
  <c r="AD69" i="5"/>
  <c r="AD193" i="5"/>
  <c r="AD264" i="5" s="1"/>
  <c r="AC66" i="5"/>
  <c r="AC190" i="5"/>
  <c r="AC261" i="5" s="1"/>
  <c r="X190" i="5"/>
  <c r="X261" i="5" s="1"/>
  <c r="X66" i="5"/>
  <c r="AE71" i="5"/>
  <c r="AE195" i="5"/>
  <c r="AE266" i="5" s="1"/>
  <c r="AB147" i="5"/>
  <c r="AB218" i="5" s="1"/>
  <c r="AE50" i="5"/>
  <c r="AE173" i="5"/>
  <c r="AE244" i="5" s="1"/>
  <c r="AE28" i="5"/>
  <c r="AE149" i="5"/>
  <c r="AE220" i="5" s="1"/>
  <c r="Z66" i="5"/>
  <c r="Z190" i="5"/>
  <c r="Z261" i="5" s="1"/>
  <c r="AB190" i="5"/>
  <c r="AB261" i="5" s="1"/>
  <c r="AB66" i="5"/>
  <c r="AD148" i="5"/>
  <c r="AD219" i="5" s="1"/>
  <c r="AD27" i="5"/>
  <c r="Y66" i="5"/>
  <c r="Y190" i="5"/>
  <c r="Y261" i="5" s="1"/>
  <c r="AA66" i="5"/>
  <c r="AA190" i="5"/>
  <c r="AA261" i="5" s="1"/>
  <c r="U151" i="5"/>
  <c r="U222" i="5" s="1"/>
  <c r="U30" i="5"/>
  <c r="U152" i="5" s="1"/>
  <c r="U223" i="5" s="1"/>
  <c r="T25" i="5"/>
  <c r="T146" i="5"/>
  <c r="T217" i="5" s="1"/>
  <c r="J147" i="5"/>
  <c r="J218" i="5" s="1"/>
  <c r="J26" i="5"/>
  <c r="K28" i="5"/>
  <c r="K149" i="5"/>
  <c r="K220" i="5" s="1"/>
  <c r="AC147" i="5"/>
  <c r="AC218" i="5" s="1"/>
  <c r="AA147" i="5"/>
  <c r="AA218" i="5" s="1"/>
  <c r="Z147" i="5"/>
  <c r="Z218" i="5" s="1"/>
  <c r="X170" i="5" l="1"/>
  <c r="X241" i="5" s="1"/>
  <c r="AA26" i="5"/>
  <c r="AA148" i="5" s="1"/>
  <c r="AA219" i="5" s="1"/>
  <c r="Z26" i="5"/>
  <c r="Z148" i="5" s="1"/>
  <c r="Z219" i="5" s="1"/>
  <c r="AC26" i="5"/>
  <c r="AC148" i="5" s="1"/>
  <c r="AC219" i="5" s="1"/>
  <c r="Y46" i="5"/>
  <c r="Y169" i="5"/>
  <c r="Y240" i="5" s="1"/>
  <c r="A28" i="5"/>
  <c r="W68" i="5"/>
  <c r="W47" i="5"/>
  <c r="X47" i="5" s="1"/>
  <c r="X171" i="5" s="1"/>
  <c r="X242" i="5" s="1"/>
  <c r="X26" i="5"/>
  <c r="X147" i="5"/>
  <c r="X218" i="5" s="1"/>
  <c r="AC169" i="5"/>
  <c r="AC240" i="5" s="1"/>
  <c r="AC46" i="5"/>
  <c r="Y26" i="5"/>
  <c r="Y147" i="5"/>
  <c r="Y218" i="5" s="1"/>
  <c r="AD169" i="5"/>
  <c r="AD240" i="5" s="1"/>
  <c r="AD46" i="5"/>
  <c r="AA46" i="5"/>
  <c r="AA169" i="5"/>
  <c r="AA240" i="5" s="1"/>
  <c r="Z46" i="5"/>
  <c r="Z169" i="5"/>
  <c r="Z240" i="5" s="1"/>
  <c r="AB46" i="5"/>
  <c r="AB169" i="5"/>
  <c r="AB240" i="5" s="1"/>
  <c r="AD28" i="5"/>
  <c r="AD149" i="5"/>
  <c r="AD220" i="5" s="1"/>
  <c r="AB67" i="5"/>
  <c r="AB191" i="5"/>
  <c r="AB262" i="5" s="1"/>
  <c r="X67" i="5"/>
  <c r="X191" i="5"/>
  <c r="X262" i="5" s="1"/>
  <c r="AA191" i="5"/>
  <c r="AA262" i="5" s="1"/>
  <c r="AA67" i="5"/>
  <c r="AE29" i="5"/>
  <c r="AE150" i="5"/>
  <c r="AE221" i="5" s="1"/>
  <c r="AB148" i="5"/>
  <c r="AB219" i="5" s="1"/>
  <c r="AB27" i="5"/>
  <c r="AC191" i="5"/>
  <c r="AC262" i="5" s="1"/>
  <c r="AC67" i="5"/>
  <c r="Y191" i="5"/>
  <c r="Y262" i="5" s="1"/>
  <c r="Y67" i="5"/>
  <c r="Z191" i="5"/>
  <c r="Z262" i="5" s="1"/>
  <c r="Z67" i="5"/>
  <c r="AE51" i="5"/>
  <c r="AE175" i="5" s="1"/>
  <c r="AE246" i="5" s="1"/>
  <c r="AE174" i="5"/>
  <c r="AE245" i="5" s="1"/>
  <c r="AE72" i="5"/>
  <c r="AE197" i="5" s="1"/>
  <c r="AE268" i="5" s="1"/>
  <c r="AE196" i="5"/>
  <c r="AE267" i="5" s="1"/>
  <c r="AD70" i="5"/>
  <c r="AD194" i="5"/>
  <c r="AD265" i="5" s="1"/>
  <c r="U274" i="5"/>
  <c r="K275" i="5" s="1"/>
  <c r="T147" i="5"/>
  <c r="T218" i="5" s="1"/>
  <c r="T26" i="5"/>
  <c r="J27" i="5"/>
  <c r="J148" i="5"/>
  <c r="J219" i="5" s="1"/>
  <c r="K150" i="5"/>
  <c r="K221" i="5" s="1"/>
  <c r="K29" i="5"/>
  <c r="AC27" i="5" l="1"/>
  <c r="AC28" i="5" s="1"/>
  <c r="AA27" i="5"/>
  <c r="AA28" i="5" s="1"/>
  <c r="Z27" i="5"/>
  <c r="Z149" i="5" s="1"/>
  <c r="Z220" i="5" s="1"/>
  <c r="A29" i="5"/>
  <c r="Y148" i="5"/>
  <c r="Y219" i="5" s="1"/>
  <c r="Y27" i="5"/>
  <c r="X27" i="5"/>
  <c r="X148" i="5"/>
  <c r="X219" i="5" s="1"/>
  <c r="W69" i="5"/>
  <c r="W48" i="5"/>
  <c r="X48" i="5" s="1"/>
  <c r="X172" i="5" s="1"/>
  <c r="X243" i="5" s="1"/>
  <c r="AC170" i="5"/>
  <c r="AC241" i="5" s="1"/>
  <c r="AC47" i="5"/>
  <c r="Y170" i="5"/>
  <c r="Y241" i="5" s="1"/>
  <c r="Y47" i="5"/>
  <c r="AB47" i="5"/>
  <c r="AB170" i="5"/>
  <c r="AB241" i="5" s="1"/>
  <c r="AA170" i="5"/>
  <c r="AA241" i="5" s="1"/>
  <c r="AA47" i="5"/>
  <c r="AD170" i="5"/>
  <c r="AD241" i="5" s="1"/>
  <c r="AD47" i="5"/>
  <c r="Z47" i="5"/>
  <c r="Z170" i="5"/>
  <c r="Z241" i="5" s="1"/>
  <c r="Z192" i="5"/>
  <c r="Z263" i="5" s="1"/>
  <c r="Z68" i="5"/>
  <c r="AB149" i="5"/>
  <c r="AB220" i="5" s="1"/>
  <c r="AB28" i="5"/>
  <c r="AA68" i="5"/>
  <c r="AA192" i="5"/>
  <c r="AA263" i="5" s="1"/>
  <c r="AD71" i="5"/>
  <c r="AD195" i="5"/>
  <c r="AD266" i="5" s="1"/>
  <c r="AE279" i="5"/>
  <c r="AB192" i="5"/>
  <c r="AB263" i="5" s="1"/>
  <c r="AB68" i="5"/>
  <c r="Y68" i="5"/>
  <c r="Y192" i="5"/>
  <c r="Y263" i="5" s="1"/>
  <c r="AC192" i="5"/>
  <c r="AC263" i="5" s="1"/>
  <c r="AC68" i="5"/>
  <c r="AE278" i="5"/>
  <c r="AE30" i="5"/>
  <c r="AE152" i="5" s="1"/>
  <c r="AE223" i="5" s="1"/>
  <c r="AE151" i="5"/>
  <c r="AE222" i="5" s="1"/>
  <c r="X68" i="5"/>
  <c r="X192" i="5"/>
  <c r="X263" i="5" s="1"/>
  <c r="AD29" i="5"/>
  <c r="AD150" i="5"/>
  <c r="AD221" i="5" s="1"/>
  <c r="T27" i="5"/>
  <c r="T148" i="5"/>
  <c r="T219" i="5" s="1"/>
  <c r="K30" i="5"/>
  <c r="K152" i="5" s="1"/>
  <c r="K223" i="5" s="1"/>
  <c r="K151" i="5"/>
  <c r="K222" i="5" s="1"/>
  <c r="J149" i="5"/>
  <c r="J220" i="5" s="1"/>
  <c r="J28" i="5"/>
  <c r="AA149" i="5"/>
  <c r="AA220" i="5" s="1"/>
  <c r="AC149" i="5" l="1"/>
  <c r="AC220" i="5" s="1"/>
  <c r="Z28" i="5"/>
  <c r="Z150" i="5" s="1"/>
  <c r="Z221" i="5" s="1"/>
  <c r="Y48" i="5"/>
  <c r="Y171" i="5"/>
  <c r="Y242" i="5" s="1"/>
  <c r="Y149" i="5"/>
  <c r="Y220" i="5" s="1"/>
  <c r="Y28" i="5"/>
  <c r="K274" i="5"/>
  <c r="AC171" i="5"/>
  <c r="AC242" i="5" s="1"/>
  <c r="AC48" i="5"/>
  <c r="AB29" i="5"/>
  <c r="A30" i="5"/>
  <c r="X28" i="5"/>
  <c r="X149" i="5"/>
  <c r="X220" i="5" s="1"/>
  <c r="W49" i="5"/>
  <c r="X49" i="5" s="1"/>
  <c r="X173" i="5" s="1"/>
  <c r="X244" i="5" s="1"/>
  <c r="W70" i="5"/>
  <c r="Z171" i="5"/>
  <c r="Z242" i="5" s="1"/>
  <c r="Z48" i="5"/>
  <c r="AD48" i="5"/>
  <c r="AD171" i="5"/>
  <c r="AD242" i="5" s="1"/>
  <c r="AB48" i="5"/>
  <c r="AB171" i="5"/>
  <c r="AB242" i="5" s="1"/>
  <c r="AA48" i="5"/>
  <c r="AA171" i="5"/>
  <c r="AA242" i="5" s="1"/>
  <c r="X193" i="5"/>
  <c r="X264" i="5" s="1"/>
  <c r="X69" i="5"/>
  <c r="AA193" i="5"/>
  <c r="AA264" i="5" s="1"/>
  <c r="AA69" i="5"/>
  <c r="Y193" i="5"/>
  <c r="Y264" i="5" s="1"/>
  <c r="Y69" i="5"/>
  <c r="AB150" i="5"/>
  <c r="AB221" i="5" s="1"/>
  <c r="Z193" i="5"/>
  <c r="Z264" i="5" s="1"/>
  <c r="Z69" i="5"/>
  <c r="AD30" i="5"/>
  <c r="AD152" i="5" s="1"/>
  <c r="AD223" i="5" s="1"/>
  <c r="AD151" i="5"/>
  <c r="AD222" i="5" s="1"/>
  <c r="AE274" i="5"/>
  <c r="AC193" i="5"/>
  <c r="AC264" i="5" s="1"/>
  <c r="AC69" i="5"/>
  <c r="AB193" i="5"/>
  <c r="AB264" i="5" s="1"/>
  <c r="AB69" i="5"/>
  <c r="AD72" i="5"/>
  <c r="AD197" i="5" s="1"/>
  <c r="AD268" i="5" s="1"/>
  <c r="AD196" i="5"/>
  <c r="AD267" i="5" s="1"/>
  <c r="T149" i="5"/>
  <c r="T220" i="5" s="1"/>
  <c r="T28" i="5"/>
  <c r="J150" i="5"/>
  <c r="J221" i="5" s="1"/>
  <c r="J29" i="5"/>
  <c r="AC150" i="5"/>
  <c r="AC221" i="5" s="1"/>
  <c r="AA150" i="5"/>
  <c r="AA221" i="5" s="1"/>
  <c r="AA29" i="5" l="1"/>
  <c r="AC29" i="5"/>
  <c r="AC30" i="5" s="1"/>
  <c r="AC152" i="5" s="1"/>
  <c r="AC223" i="5" s="1"/>
  <c r="Z29" i="5"/>
  <c r="Z30" i="5" s="1"/>
  <c r="Z152" i="5" s="1"/>
  <c r="Z223" i="5" s="1"/>
  <c r="W71" i="5"/>
  <c r="W50" i="5"/>
  <c r="X50" i="5" s="1"/>
  <c r="Y29" i="5"/>
  <c r="Y150" i="5"/>
  <c r="Y221" i="5" s="1"/>
  <c r="AC49" i="5"/>
  <c r="AC172" i="5"/>
  <c r="AC243" i="5" s="1"/>
  <c r="X29" i="5"/>
  <c r="X150" i="5"/>
  <c r="X221" i="5" s="1"/>
  <c r="C11" i="5"/>
  <c r="M11" i="5"/>
  <c r="Y172" i="5"/>
  <c r="Y243" i="5" s="1"/>
  <c r="Y49" i="5"/>
  <c r="AA49" i="5"/>
  <c r="AA172" i="5"/>
  <c r="AA243" i="5" s="1"/>
  <c r="AD49" i="5"/>
  <c r="AD172" i="5"/>
  <c r="AD243" i="5" s="1"/>
  <c r="Z172" i="5"/>
  <c r="Z243" i="5" s="1"/>
  <c r="Z49" i="5"/>
  <c r="AB49" i="5"/>
  <c r="AB172" i="5"/>
  <c r="AB243" i="5" s="1"/>
  <c r="AD274" i="5"/>
  <c r="J276" i="5" s="1"/>
  <c r="AC70" i="5"/>
  <c r="AC194" i="5"/>
  <c r="AC265" i="5" s="1"/>
  <c r="AD279" i="5"/>
  <c r="Z70" i="5"/>
  <c r="Z194" i="5"/>
  <c r="Z265" i="5" s="1"/>
  <c r="Y194" i="5"/>
  <c r="Y265" i="5" s="1"/>
  <c r="Y70" i="5"/>
  <c r="AA70" i="5"/>
  <c r="AA194" i="5"/>
  <c r="AA265" i="5" s="1"/>
  <c r="AB70" i="5"/>
  <c r="AB194" i="5"/>
  <c r="AB265" i="5" s="1"/>
  <c r="AE281" i="5"/>
  <c r="AE282" i="5"/>
  <c r="K276" i="5"/>
  <c r="K287" i="5" s="1"/>
  <c r="AB30" i="5"/>
  <c r="AB152" i="5" s="1"/>
  <c r="AB223" i="5" s="1"/>
  <c r="AB151" i="5"/>
  <c r="AB222" i="5" s="1"/>
  <c r="X194" i="5"/>
  <c r="X265" i="5" s="1"/>
  <c r="X70" i="5"/>
  <c r="T29" i="5"/>
  <c r="T150" i="5"/>
  <c r="T221" i="5" s="1"/>
  <c r="J151" i="5"/>
  <c r="J222" i="5" s="1"/>
  <c r="J30" i="5"/>
  <c r="J152" i="5" s="1"/>
  <c r="J223" i="5" s="1"/>
  <c r="AC151" i="5" l="1"/>
  <c r="AC222" i="5" s="1"/>
  <c r="AC274" i="5" s="1"/>
  <c r="I276" i="5" s="1"/>
  <c r="Z151" i="5"/>
  <c r="Z222" i="5" s="1"/>
  <c r="Z274" i="5" s="1"/>
  <c r="F276" i="5" s="1"/>
  <c r="AA30" i="5"/>
  <c r="AA152" i="5" s="1"/>
  <c r="AA223" i="5" s="1"/>
  <c r="AA151" i="5"/>
  <c r="AA222" i="5" s="1"/>
  <c r="X174" i="5"/>
  <c r="X245" i="5" s="1"/>
  <c r="M12" i="5"/>
  <c r="R11" i="5"/>
  <c r="Q11" i="5"/>
  <c r="M53" i="5"/>
  <c r="S11" i="5"/>
  <c r="M32" i="5"/>
  <c r="O11" i="5"/>
  <c r="N11" i="5"/>
  <c r="P11" i="5"/>
  <c r="X30" i="5"/>
  <c r="X152" i="5" s="1"/>
  <c r="X223" i="5" s="1"/>
  <c r="X151" i="5"/>
  <c r="X222" i="5" s="1"/>
  <c r="Y30" i="5"/>
  <c r="Y152" i="5" s="1"/>
  <c r="Y223" i="5" s="1"/>
  <c r="Y151" i="5"/>
  <c r="Y222" i="5" s="1"/>
  <c r="C53" i="5"/>
  <c r="C12" i="5"/>
  <c r="G11" i="5"/>
  <c r="I11" i="5"/>
  <c r="D11" i="5"/>
  <c r="E11" i="5"/>
  <c r="F11" i="5"/>
  <c r="H11" i="5"/>
  <c r="C32" i="5"/>
  <c r="Y173" i="5"/>
  <c r="Y244" i="5" s="1"/>
  <c r="Y50" i="5"/>
  <c r="W51" i="5"/>
  <c r="X51" i="5" s="1"/>
  <c r="X175" i="5" s="1"/>
  <c r="X246" i="5" s="1"/>
  <c r="W72" i="5"/>
  <c r="AC173" i="5"/>
  <c r="AC244" i="5" s="1"/>
  <c r="AC50" i="5"/>
  <c r="AD282" i="5"/>
  <c r="Z50" i="5"/>
  <c r="Z173" i="5"/>
  <c r="Z244" i="5" s="1"/>
  <c r="AA173" i="5"/>
  <c r="AA244" i="5" s="1"/>
  <c r="AA50" i="5"/>
  <c r="AB173" i="5"/>
  <c r="AB244" i="5" s="1"/>
  <c r="AB50" i="5"/>
  <c r="AD173" i="5"/>
  <c r="AD244" i="5" s="1"/>
  <c r="AD50" i="5"/>
  <c r="AB274" i="5"/>
  <c r="H276" i="5" s="1"/>
  <c r="X195" i="5"/>
  <c r="X266" i="5" s="1"/>
  <c r="X71" i="5"/>
  <c r="AB195" i="5"/>
  <c r="AB266" i="5" s="1"/>
  <c r="AB71" i="5"/>
  <c r="AA195" i="5"/>
  <c r="AA266" i="5" s="1"/>
  <c r="AA71" i="5"/>
  <c r="Z71" i="5"/>
  <c r="Z195" i="5"/>
  <c r="Z266" i="5" s="1"/>
  <c r="Y71" i="5"/>
  <c r="Y195" i="5"/>
  <c r="Y266" i="5" s="1"/>
  <c r="AC195" i="5"/>
  <c r="AC266" i="5" s="1"/>
  <c r="AC71" i="5"/>
  <c r="T30" i="5"/>
  <c r="T152" i="5" s="1"/>
  <c r="T223" i="5" s="1"/>
  <c r="T151" i="5"/>
  <c r="T222" i="5" s="1"/>
  <c r="J274" i="5"/>
  <c r="X278" i="5" l="1"/>
  <c r="X274" i="5"/>
  <c r="D276" i="5" s="1"/>
  <c r="AA274" i="5"/>
  <c r="G276" i="5" s="1"/>
  <c r="Y274" i="5"/>
  <c r="E276" i="5" s="1"/>
  <c r="H12" i="5"/>
  <c r="H133" i="5"/>
  <c r="H204" i="5" s="1"/>
  <c r="I133" i="5"/>
  <c r="I204" i="5" s="1"/>
  <c r="I12" i="5"/>
  <c r="P12" i="5"/>
  <c r="P133" i="5"/>
  <c r="P204" i="5" s="1"/>
  <c r="S133" i="5"/>
  <c r="S204" i="5" s="1"/>
  <c r="S12" i="5"/>
  <c r="M33" i="5"/>
  <c r="M54" i="5"/>
  <c r="M13" i="5"/>
  <c r="AC51" i="5"/>
  <c r="AC175" i="5" s="1"/>
  <c r="AC246" i="5" s="1"/>
  <c r="AC174" i="5"/>
  <c r="AC245" i="5" s="1"/>
  <c r="Y174" i="5"/>
  <c r="Y245" i="5" s="1"/>
  <c r="Y51" i="5"/>
  <c r="Y175" i="5" s="1"/>
  <c r="Y246" i="5" s="1"/>
  <c r="F133" i="5"/>
  <c r="F204" i="5" s="1"/>
  <c r="F12" i="5"/>
  <c r="G12" i="5"/>
  <c r="G133" i="5"/>
  <c r="G204" i="5" s="1"/>
  <c r="N133" i="5"/>
  <c r="N204" i="5" s="1"/>
  <c r="N12" i="5"/>
  <c r="Q53" i="5"/>
  <c r="U53" i="5"/>
  <c r="T53" i="5"/>
  <c r="S53" i="5"/>
  <c r="N53" i="5"/>
  <c r="R53" i="5"/>
  <c r="O53" i="5"/>
  <c r="P53" i="5"/>
  <c r="E12" i="5"/>
  <c r="E133" i="5"/>
  <c r="E204" i="5" s="1"/>
  <c r="C54" i="5"/>
  <c r="C33" i="5"/>
  <c r="C13" i="5"/>
  <c r="O12" i="5"/>
  <c r="O133" i="5"/>
  <c r="O204" i="5" s="1"/>
  <c r="Q12" i="5"/>
  <c r="Q133" i="5"/>
  <c r="Q204" i="5" s="1"/>
  <c r="E32" i="5"/>
  <c r="F32" i="5"/>
  <c r="J32" i="5"/>
  <c r="H32" i="5"/>
  <c r="K32" i="5"/>
  <c r="I32" i="5"/>
  <c r="D32" i="5"/>
  <c r="G32" i="5"/>
  <c r="D133" i="5"/>
  <c r="D204" i="5" s="1"/>
  <c r="D12" i="5"/>
  <c r="I53" i="5"/>
  <c r="E53" i="5"/>
  <c r="J53" i="5"/>
  <c r="K53" i="5"/>
  <c r="H53" i="5"/>
  <c r="G53" i="5"/>
  <c r="D53" i="5"/>
  <c r="F53" i="5"/>
  <c r="P32" i="5"/>
  <c r="N32" i="5"/>
  <c r="T32" i="5"/>
  <c r="O32" i="5"/>
  <c r="R32" i="5"/>
  <c r="U32" i="5"/>
  <c r="Q32" i="5"/>
  <c r="S32" i="5"/>
  <c r="R133" i="5"/>
  <c r="R204" i="5" s="1"/>
  <c r="R12" i="5"/>
  <c r="AD51" i="5"/>
  <c r="AD175" i="5" s="1"/>
  <c r="AD246" i="5" s="1"/>
  <c r="AD174" i="5"/>
  <c r="AD245" i="5" s="1"/>
  <c r="Z174" i="5"/>
  <c r="Z245" i="5" s="1"/>
  <c r="Z51" i="5"/>
  <c r="Z175" i="5" s="1"/>
  <c r="Z246" i="5" s="1"/>
  <c r="AA51" i="5"/>
  <c r="AA175" i="5" s="1"/>
  <c r="AA246" i="5" s="1"/>
  <c r="AA174" i="5"/>
  <c r="AA245" i="5" s="1"/>
  <c r="AB51" i="5"/>
  <c r="AB175" i="5" s="1"/>
  <c r="AB246" i="5" s="1"/>
  <c r="AB174" i="5"/>
  <c r="AB245" i="5" s="1"/>
  <c r="AC72" i="5"/>
  <c r="AC197" i="5" s="1"/>
  <c r="AC268" i="5" s="1"/>
  <c r="AC196" i="5"/>
  <c r="AC267" i="5" s="1"/>
  <c r="AB72" i="5"/>
  <c r="AB197" i="5" s="1"/>
  <c r="AB268" i="5" s="1"/>
  <c r="AB196" i="5"/>
  <c r="AB267" i="5" s="1"/>
  <c r="Z196" i="5"/>
  <c r="Z267" i="5" s="1"/>
  <c r="Z72" i="5"/>
  <c r="Z197" i="5" s="1"/>
  <c r="Z268" i="5" s="1"/>
  <c r="AA72" i="5"/>
  <c r="AA197" i="5" s="1"/>
  <c r="AA268" i="5" s="1"/>
  <c r="AA196" i="5"/>
  <c r="AA267" i="5" s="1"/>
  <c r="X196" i="5"/>
  <c r="X267" i="5" s="1"/>
  <c r="X72" i="5"/>
  <c r="X197" i="5" s="1"/>
  <c r="X268" i="5" s="1"/>
  <c r="Y72" i="5"/>
  <c r="Y197" i="5" s="1"/>
  <c r="Y268" i="5" s="1"/>
  <c r="Y196" i="5"/>
  <c r="Y267" i="5" s="1"/>
  <c r="T274" i="5"/>
  <c r="X281" i="5" l="1"/>
  <c r="AB278" i="5"/>
  <c r="AB281" i="5" s="1"/>
  <c r="Z278" i="5"/>
  <c r="Z281" i="5" s="1"/>
  <c r="Y278" i="5"/>
  <c r="Y281" i="5" s="1"/>
  <c r="AD278" i="5"/>
  <c r="AD281" i="5" s="1"/>
  <c r="R134" i="5"/>
  <c r="R205" i="5" s="1"/>
  <c r="R13" i="5"/>
  <c r="R135" i="5" s="1"/>
  <c r="R206" i="5" s="1"/>
  <c r="U33" i="5"/>
  <c r="U156" i="5"/>
  <c r="U227" i="5" s="1"/>
  <c r="N156" i="5"/>
  <c r="N227" i="5" s="1"/>
  <c r="N33" i="5"/>
  <c r="G54" i="5"/>
  <c r="G178" i="5"/>
  <c r="G249" i="5" s="1"/>
  <c r="E178" i="5"/>
  <c r="E249" i="5" s="1"/>
  <c r="E54" i="5"/>
  <c r="G156" i="5"/>
  <c r="G227" i="5" s="1"/>
  <c r="G33" i="5"/>
  <c r="H156" i="5"/>
  <c r="H227" i="5" s="1"/>
  <c r="H33" i="5"/>
  <c r="C55" i="5"/>
  <c r="C34" i="5"/>
  <c r="C14" i="5"/>
  <c r="E134" i="5"/>
  <c r="E205" i="5" s="1"/>
  <c r="E13" i="5"/>
  <c r="N54" i="5"/>
  <c r="N178" i="5"/>
  <c r="N249" i="5" s="1"/>
  <c r="Q54" i="5"/>
  <c r="Q178" i="5"/>
  <c r="Q249" i="5" s="1"/>
  <c r="G134" i="5"/>
  <c r="G205" i="5" s="1"/>
  <c r="G13" i="5"/>
  <c r="AC279" i="5"/>
  <c r="AC282" i="5" s="1"/>
  <c r="R156" i="5"/>
  <c r="R227" i="5" s="1"/>
  <c r="R33" i="5"/>
  <c r="P33" i="5"/>
  <c r="P157" i="5" s="1"/>
  <c r="P228" i="5" s="1"/>
  <c r="P156" i="5"/>
  <c r="P227" i="5" s="1"/>
  <c r="H178" i="5"/>
  <c r="H249" i="5" s="1"/>
  <c r="H54" i="5"/>
  <c r="I178" i="5"/>
  <c r="I249" i="5" s="1"/>
  <c r="I54" i="5"/>
  <c r="D33" i="5"/>
  <c r="D156" i="5"/>
  <c r="D227" i="5" s="1"/>
  <c r="J156" i="5"/>
  <c r="J227" i="5" s="1"/>
  <c r="J33" i="5"/>
  <c r="Q13" i="5"/>
  <c r="Q134" i="5"/>
  <c r="Q205" i="5" s="1"/>
  <c r="P178" i="5"/>
  <c r="P249" i="5" s="1"/>
  <c r="P54" i="5"/>
  <c r="S178" i="5"/>
  <c r="S249" i="5" s="1"/>
  <c r="S54" i="5"/>
  <c r="N134" i="5"/>
  <c r="N205" i="5" s="1"/>
  <c r="N13" i="5"/>
  <c r="F13" i="5"/>
  <c r="F134" i="5"/>
  <c r="F205" i="5" s="1"/>
  <c r="AC278" i="5"/>
  <c r="AC281" i="5" s="1"/>
  <c r="P134" i="5"/>
  <c r="P205" i="5" s="1"/>
  <c r="P13" i="5"/>
  <c r="H13" i="5"/>
  <c r="H134" i="5"/>
  <c r="H205" i="5" s="1"/>
  <c r="S156" i="5"/>
  <c r="S227" i="5" s="1"/>
  <c r="S33" i="5"/>
  <c r="O156" i="5"/>
  <c r="O227" i="5" s="1"/>
  <c r="O33" i="5"/>
  <c r="F54" i="5"/>
  <c r="F178" i="5"/>
  <c r="F249" i="5" s="1"/>
  <c r="K178" i="5"/>
  <c r="K249" i="5" s="1"/>
  <c r="K54" i="5"/>
  <c r="D134" i="5"/>
  <c r="D205" i="5" s="1"/>
  <c r="D13" i="5"/>
  <c r="I33" i="5"/>
  <c r="I156" i="5"/>
  <c r="I227" i="5" s="1"/>
  <c r="F156" i="5"/>
  <c r="F227" i="5" s="1"/>
  <c r="F33" i="5"/>
  <c r="O54" i="5"/>
  <c r="O178" i="5"/>
  <c r="O249" i="5" s="1"/>
  <c r="T178" i="5"/>
  <c r="T249" i="5" s="1"/>
  <c r="T54" i="5"/>
  <c r="S134" i="5"/>
  <c r="S205" i="5" s="1"/>
  <c r="S13" i="5"/>
  <c r="I134" i="5"/>
  <c r="I205" i="5" s="1"/>
  <c r="I13" i="5"/>
  <c r="Q156" i="5"/>
  <c r="Q227" i="5" s="1"/>
  <c r="Q33" i="5"/>
  <c r="T156" i="5"/>
  <c r="T227" i="5" s="1"/>
  <c r="T33" i="5"/>
  <c r="D54" i="5"/>
  <c r="D178" i="5"/>
  <c r="D249" i="5" s="1"/>
  <c r="J54" i="5"/>
  <c r="J178" i="5"/>
  <c r="J249" i="5" s="1"/>
  <c r="K33" i="5"/>
  <c r="K156" i="5"/>
  <c r="K227" i="5" s="1"/>
  <c r="E156" i="5"/>
  <c r="E227" i="5" s="1"/>
  <c r="E33" i="5"/>
  <c r="O134" i="5"/>
  <c r="O205" i="5" s="1"/>
  <c r="O13" i="5"/>
  <c r="R178" i="5"/>
  <c r="R249" i="5" s="1"/>
  <c r="R54" i="5"/>
  <c r="R179" i="5" s="1"/>
  <c r="R250" i="5" s="1"/>
  <c r="U178" i="5"/>
  <c r="U249" i="5" s="1"/>
  <c r="U54" i="5"/>
  <c r="M34" i="5"/>
  <c r="M55" i="5"/>
  <c r="M14" i="5"/>
  <c r="AA278" i="5"/>
  <c r="AA281" i="5" s="1"/>
  <c r="Z279" i="5"/>
  <c r="Z282" i="5" s="1"/>
  <c r="AA279" i="5"/>
  <c r="AA282" i="5" s="1"/>
  <c r="X279" i="5"/>
  <c r="X282" i="5" s="1"/>
  <c r="Y279" i="5"/>
  <c r="Y282" i="5" s="1"/>
  <c r="AB279" i="5"/>
  <c r="AB282" i="5" s="1"/>
  <c r="J275" i="5"/>
  <c r="J287" i="5" s="1"/>
  <c r="R55" i="5" l="1"/>
  <c r="R180" i="5" s="1"/>
  <c r="R251" i="5" s="1"/>
  <c r="P34" i="5"/>
  <c r="P158" i="5" s="1"/>
  <c r="P229" i="5" s="1"/>
  <c r="E157" i="5"/>
  <c r="E228" i="5" s="1"/>
  <c r="E34" i="5"/>
  <c r="S135" i="5"/>
  <c r="S206" i="5" s="1"/>
  <c r="S14" i="5"/>
  <c r="F55" i="5"/>
  <c r="F179" i="5"/>
  <c r="F250" i="5" s="1"/>
  <c r="N14" i="5"/>
  <c r="N135" i="5"/>
  <c r="N206" i="5" s="1"/>
  <c r="P55" i="5"/>
  <c r="P179" i="5"/>
  <c r="P250" i="5" s="1"/>
  <c r="J157" i="5"/>
  <c r="J228" i="5" s="1"/>
  <c r="J34" i="5"/>
  <c r="I179" i="5"/>
  <c r="I250" i="5" s="1"/>
  <c r="I55" i="5"/>
  <c r="E135" i="5"/>
  <c r="E206" i="5" s="1"/>
  <c r="E14" i="5"/>
  <c r="G179" i="5"/>
  <c r="G250" i="5" s="1"/>
  <c r="G55" i="5"/>
  <c r="U34" i="5"/>
  <c r="U157" i="5"/>
  <c r="U228" i="5" s="1"/>
  <c r="R14" i="5"/>
  <c r="M15" i="5"/>
  <c r="M35" i="5"/>
  <c r="M56" i="5"/>
  <c r="U55" i="5"/>
  <c r="U179" i="5"/>
  <c r="U250" i="5" s="1"/>
  <c r="T34" i="5"/>
  <c r="T157" i="5"/>
  <c r="T228" i="5" s="1"/>
  <c r="K55" i="5"/>
  <c r="K179" i="5"/>
  <c r="K250" i="5" s="1"/>
  <c r="O34" i="5"/>
  <c r="O157" i="5"/>
  <c r="O228" i="5" s="1"/>
  <c r="Q179" i="5"/>
  <c r="Q250" i="5" s="1"/>
  <c r="Q55" i="5"/>
  <c r="H157" i="5"/>
  <c r="H228" i="5" s="1"/>
  <c r="H34" i="5"/>
  <c r="E179" i="5"/>
  <c r="E250" i="5" s="1"/>
  <c r="E55" i="5"/>
  <c r="N34" i="5"/>
  <c r="N157" i="5"/>
  <c r="N228" i="5" s="1"/>
  <c r="O135" i="5"/>
  <c r="O206" i="5" s="1"/>
  <c r="O14" i="5"/>
  <c r="J179" i="5"/>
  <c r="J250" i="5" s="1"/>
  <c r="J55" i="5"/>
  <c r="I135" i="5"/>
  <c r="I206" i="5" s="1"/>
  <c r="I14" i="5"/>
  <c r="O179" i="5"/>
  <c r="O250" i="5" s="1"/>
  <c r="O55" i="5"/>
  <c r="I34" i="5"/>
  <c r="I157" i="5"/>
  <c r="I228" i="5" s="1"/>
  <c r="H14" i="5"/>
  <c r="H135" i="5"/>
  <c r="H206" i="5" s="1"/>
  <c r="S179" i="5"/>
  <c r="S250" i="5" s="1"/>
  <c r="S55" i="5"/>
  <c r="H55" i="5"/>
  <c r="H179" i="5"/>
  <c r="H250" i="5" s="1"/>
  <c r="R157" i="5"/>
  <c r="R228" i="5" s="1"/>
  <c r="R34" i="5"/>
  <c r="G135" i="5"/>
  <c r="G206" i="5" s="1"/>
  <c r="G14" i="5"/>
  <c r="C56" i="5"/>
  <c r="C15" i="5"/>
  <c r="C35" i="5"/>
  <c r="D55" i="5"/>
  <c r="D179" i="5"/>
  <c r="D250" i="5" s="1"/>
  <c r="K157" i="5"/>
  <c r="K228" i="5" s="1"/>
  <c r="K34" i="5"/>
  <c r="Q157" i="5"/>
  <c r="Q228" i="5" s="1"/>
  <c r="Q34" i="5"/>
  <c r="T55" i="5"/>
  <c r="T179" i="5"/>
  <c r="T250" i="5" s="1"/>
  <c r="F157" i="5"/>
  <c r="F228" i="5" s="1"/>
  <c r="F34" i="5"/>
  <c r="D14" i="5"/>
  <c r="D135" i="5"/>
  <c r="D206" i="5" s="1"/>
  <c r="S157" i="5"/>
  <c r="S228" i="5" s="1"/>
  <c r="S34" i="5"/>
  <c r="P135" i="5"/>
  <c r="P206" i="5" s="1"/>
  <c r="P14" i="5"/>
  <c r="F135" i="5"/>
  <c r="F206" i="5" s="1"/>
  <c r="F14" i="5"/>
  <c r="Q135" i="5"/>
  <c r="Q206" i="5" s="1"/>
  <c r="Q14" i="5"/>
  <c r="D157" i="5"/>
  <c r="D228" i="5" s="1"/>
  <c r="D34" i="5"/>
  <c r="N55" i="5"/>
  <c r="N179" i="5"/>
  <c r="N250" i="5" s="1"/>
  <c r="G157" i="5"/>
  <c r="G228" i="5" s="1"/>
  <c r="G34" i="5"/>
  <c r="R56" i="5" l="1"/>
  <c r="P35" i="5"/>
  <c r="D136" i="5"/>
  <c r="D207" i="5" s="1"/>
  <c r="D15" i="5"/>
  <c r="R158" i="5"/>
  <c r="R229" i="5" s="1"/>
  <c r="R35" i="5"/>
  <c r="R159" i="5" s="1"/>
  <c r="R230" i="5" s="1"/>
  <c r="M16" i="5"/>
  <c r="M36" i="5"/>
  <c r="M57" i="5"/>
  <c r="R57" i="5" s="1"/>
  <c r="R182" i="5" s="1"/>
  <c r="R253" i="5" s="1"/>
  <c r="G180" i="5"/>
  <c r="G251" i="5" s="1"/>
  <c r="G56" i="5"/>
  <c r="J158" i="5"/>
  <c r="J229" i="5" s="1"/>
  <c r="J35" i="5"/>
  <c r="S136" i="5"/>
  <c r="S207" i="5" s="1"/>
  <c r="S15" i="5"/>
  <c r="G35" i="5"/>
  <c r="G158" i="5"/>
  <c r="G229" i="5" s="1"/>
  <c r="D35" i="5"/>
  <c r="D158" i="5"/>
  <c r="D229" i="5" s="1"/>
  <c r="F136" i="5"/>
  <c r="F207" i="5" s="1"/>
  <c r="F15" i="5"/>
  <c r="S35" i="5"/>
  <c r="S158" i="5"/>
  <c r="S229" i="5" s="1"/>
  <c r="F35" i="5"/>
  <c r="F158" i="5"/>
  <c r="F229" i="5" s="1"/>
  <c r="S180" i="5"/>
  <c r="S251" i="5" s="1"/>
  <c r="S56" i="5"/>
  <c r="I15" i="5"/>
  <c r="I136" i="5"/>
  <c r="I207" i="5" s="1"/>
  <c r="O136" i="5"/>
  <c r="O207" i="5" s="1"/>
  <c r="O15" i="5"/>
  <c r="H35" i="5"/>
  <c r="H158" i="5"/>
  <c r="H229" i="5" s="1"/>
  <c r="O35" i="5"/>
  <c r="O158" i="5"/>
  <c r="O229" i="5" s="1"/>
  <c r="U56" i="5"/>
  <c r="U180" i="5"/>
  <c r="U251" i="5" s="1"/>
  <c r="R136" i="5"/>
  <c r="R207" i="5" s="1"/>
  <c r="R15" i="5"/>
  <c r="N136" i="5"/>
  <c r="N207" i="5" s="1"/>
  <c r="N15" i="5"/>
  <c r="K158" i="5"/>
  <c r="K229" i="5" s="1"/>
  <c r="K35" i="5"/>
  <c r="C57" i="5"/>
  <c r="C16" i="5"/>
  <c r="C36" i="5"/>
  <c r="H15" i="5"/>
  <c r="H136" i="5"/>
  <c r="H207" i="5" s="1"/>
  <c r="Q158" i="5"/>
  <c r="Q229" i="5" s="1"/>
  <c r="Q35" i="5"/>
  <c r="G136" i="5"/>
  <c r="G207" i="5" s="1"/>
  <c r="G15" i="5"/>
  <c r="I35" i="5"/>
  <c r="I158" i="5"/>
  <c r="I229" i="5" s="1"/>
  <c r="N158" i="5"/>
  <c r="N229" i="5" s="1"/>
  <c r="N35" i="5"/>
  <c r="T35" i="5"/>
  <c r="T158" i="5"/>
  <c r="T229" i="5" s="1"/>
  <c r="R181" i="5"/>
  <c r="R252" i="5" s="1"/>
  <c r="I180" i="5"/>
  <c r="I251" i="5" s="1"/>
  <c r="I56" i="5"/>
  <c r="N56" i="5"/>
  <c r="N180" i="5"/>
  <c r="N251" i="5" s="1"/>
  <c r="T56" i="5"/>
  <c r="T180" i="5"/>
  <c r="T251" i="5" s="1"/>
  <c r="D180" i="5"/>
  <c r="D251" i="5" s="1"/>
  <c r="D56" i="5"/>
  <c r="Q15" i="5"/>
  <c r="Q136" i="5"/>
  <c r="Q207" i="5" s="1"/>
  <c r="P15" i="5"/>
  <c r="P136" i="5"/>
  <c r="P207" i="5" s="1"/>
  <c r="H180" i="5"/>
  <c r="H251" i="5" s="1"/>
  <c r="H56" i="5"/>
  <c r="O56" i="5"/>
  <c r="O180" i="5"/>
  <c r="O251" i="5" s="1"/>
  <c r="J180" i="5"/>
  <c r="J251" i="5" s="1"/>
  <c r="J56" i="5"/>
  <c r="E56" i="5"/>
  <c r="E180" i="5"/>
  <c r="E251" i="5" s="1"/>
  <c r="Q180" i="5"/>
  <c r="Q251" i="5" s="1"/>
  <c r="Q56" i="5"/>
  <c r="K56" i="5"/>
  <c r="K180" i="5"/>
  <c r="K251" i="5" s="1"/>
  <c r="U35" i="5"/>
  <c r="U158" i="5"/>
  <c r="U229" i="5" s="1"/>
  <c r="E136" i="5"/>
  <c r="E207" i="5" s="1"/>
  <c r="E15" i="5"/>
  <c r="P180" i="5"/>
  <c r="P251" i="5" s="1"/>
  <c r="P56" i="5"/>
  <c r="F180" i="5"/>
  <c r="F251" i="5" s="1"/>
  <c r="F56" i="5"/>
  <c r="E35" i="5"/>
  <c r="E158" i="5"/>
  <c r="E229" i="5" s="1"/>
  <c r="P36" i="5" l="1"/>
  <c r="P159" i="5"/>
  <c r="P230" i="5" s="1"/>
  <c r="R36" i="5"/>
  <c r="R160" i="5" s="1"/>
  <c r="R231" i="5" s="1"/>
  <c r="F181" i="5"/>
  <c r="F252" i="5" s="1"/>
  <c r="F57" i="5"/>
  <c r="K181" i="5"/>
  <c r="K252" i="5" s="1"/>
  <c r="K57" i="5"/>
  <c r="E181" i="5"/>
  <c r="E252" i="5" s="1"/>
  <c r="E57" i="5"/>
  <c r="O181" i="5"/>
  <c r="O252" i="5" s="1"/>
  <c r="O57" i="5"/>
  <c r="N36" i="5"/>
  <c r="N159" i="5"/>
  <c r="N230" i="5" s="1"/>
  <c r="Q36" i="5"/>
  <c r="Q159" i="5"/>
  <c r="Q230" i="5" s="1"/>
  <c r="H16" i="5"/>
  <c r="H137" i="5"/>
  <c r="H208" i="5" s="1"/>
  <c r="K159" i="5"/>
  <c r="K230" i="5" s="1"/>
  <c r="K36" i="5"/>
  <c r="O159" i="5"/>
  <c r="O230" i="5" s="1"/>
  <c r="O36" i="5"/>
  <c r="S159" i="5"/>
  <c r="S230" i="5" s="1"/>
  <c r="S36" i="5"/>
  <c r="D159" i="5"/>
  <c r="D230" i="5" s="1"/>
  <c r="D36" i="5"/>
  <c r="G57" i="5"/>
  <c r="G181" i="5"/>
  <c r="G252" i="5" s="1"/>
  <c r="M37" i="5"/>
  <c r="R37" i="5" s="1"/>
  <c r="M58" i="5"/>
  <c r="R58" i="5" s="1"/>
  <c r="R183" i="5" s="1"/>
  <c r="R254" i="5" s="1"/>
  <c r="M17" i="5"/>
  <c r="D137" i="5"/>
  <c r="D208" i="5" s="1"/>
  <c r="D16" i="5"/>
  <c r="P57" i="5"/>
  <c r="P181" i="5"/>
  <c r="P252" i="5" s="1"/>
  <c r="Q181" i="5"/>
  <c r="Q252" i="5" s="1"/>
  <c r="Q57" i="5"/>
  <c r="J57" i="5"/>
  <c r="J181" i="5"/>
  <c r="J252" i="5" s="1"/>
  <c r="H57" i="5"/>
  <c r="H181" i="5"/>
  <c r="H252" i="5" s="1"/>
  <c r="P16" i="5"/>
  <c r="P137" i="5"/>
  <c r="P208" i="5" s="1"/>
  <c r="T181" i="5"/>
  <c r="T252" i="5" s="1"/>
  <c r="T57" i="5"/>
  <c r="I181" i="5"/>
  <c r="I252" i="5" s="1"/>
  <c r="I57" i="5"/>
  <c r="U57" i="5"/>
  <c r="U181" i="5"/>
  <c r="U252" i="5" s="1"/>
  <c r="F137" i="5"/>
  <c r="F208" i="5" s="1"/>
  <c r="F16" i="5"/>
  <c r="J159" i="5"/>
  <c r="J230" i="5" s="1"/>
  <c r="J36" i="5"/>
  <c r="E36" i="5"/>
  <c r="E159" i="5"/>
  <c r="E230" i="5" s="1"/>
  <c r="U36" i="5"/>
  <c r="U159" i="5"/>
  <c r="U230" i="5" s="1"/>
  <c r="P160" i="5"/>
  <c r="P231" i="5" s="1"/>
  <c r="D181" i="5"/>
  <c r="D252" i="5" s="1"/>
  <c r="D57" i="5"/>
  <c r="T36" i="5"/>
  <c r="T159" i="5"/>
  <c r="T230" i="5" s="1"/>
  <c r="G137" i="5"/>
  <c r="G208" i="5" s="1"/>
  <c r="G16" i="5"/>
  <c r="C58" i="5"/>
  <c r="C37" i="5"/>
  <c r="C17" i="5"/>
  <c r="R137" i="5"/>
  <c r="R208" i="5" s="1"/>
  <c r="R16" i="5"/>
  <c r="H36" i="5"/>
  <c r="H159" i="5"/>
  <c r="H230" i="5" s="1"/>
  <c r="I16" i="5"/>
  <c r="I137" i="5"/>
  <c r="I208" i="5" s="1"/>
  <c r="F36" i="5"/>
  <c r="F159" i="5"/>
  <c r="F230" i="5" s="1"/>
  <c r="G36" i="5"/>
  <c r="G159" i="5"/>
  <c r="G230" i="5" s="1"/>
  <c r="E16" i="5"/>
  <c r="E137" i="5"/>
  <c r="E208" i="5" s="1"/>
  <c r="Q137" i="5"/>
  <c r="Q208" i="5" s="1"/>
  <c r="Q16" i="5"/>
  <c r="N57" i="5"/>
  <c r="N181" i="5"/>
  <c r="N252" i="5" s="1"/>
  <c r="I159" i="5"/>
  <c r="I230" i="5" s="1"/>
  <c r="I36" i="5"/>
  <c r="N16" i="5"/>
  <c r="N137" i="5"/>
  <c r="N208" i="5" s="1"/>
  <c r="O16" i="5"/>
  <c r="O137" i="5"/>
  <c r="O208" i="5" s="1"/>
  <c r="S57" i="5"/>
  <c r="S181" i="5"/>
  <c r="S252" i="5" s="1"/>
  <c r="S137" i="5"/>
  <c r="S208" i="5" s="1"/>
  <c r="S16" i="5"/>
  <c r="P37" i="5" l="1"/>
  <c r="P161" i="5" s="1"/>
  <c r="P232" i="5" s="1"/>
  <c r="Q138" i="5"/>
  <c r="Q209" i="5" s="1"/>
  <c r="Q17" i="5"/>
  <c r="H160" i="5"/>
  <c r="H231" i="5" s="1"/>
  <c r="H37" i="5"/>
  <c r="U58" i="5"/>
  <c r="U182" i="5"/>
  <c r="U253" i="5" s="1"/>
  <c r="H182" i="5"/>
  <c r="H253" i="5" s="1"/>
  <c r="H58" i="5"/>
  <c r="D17" i="5"/>
  <c r="D138" i="5"/>
  <c r="D209" i="5" s="1"/>
  <c r="R161" i="5"/>
  <c r="R232" i="5" s="1"/>
  <c r="O160" i="5"/>
  <c r="O231" i="5" s="1"/>
  <c r="O37" i="5"/>
  <c r="O58" i="5"/>
  <c r="O182" i="5"/>
  <c r="O253" i="5" s="1"/>
  <c r="K58" i="5"/>
  <c r="K182" i="5"/>
  <c r="K253" i="5" s="1"/>
  <c r="R17" i="5"/>
  <c r="R138" i="5"/>
  <c r="R209" i="5" s="1"/>
  <c r="U37" i="5"/>
  <c r="U160" i="5"/>
  <c r="U231" i="5" s="1"/>
  <c r="I182" i="5"/>
  <c r="I253" i="5" s="1"/>
  <c r="I58" i="5"/>
  <c r="S160" i="5"/>
  <c r="S231" i="5" s="1"/>
  <c r="S37" i="5"/>
  <c r="H17" i="5"/>
  <c r="H138" i="5"/>
  <c r="H209" i="5" s="1"/>
  <c r="N160" i="5"/>
  <c r="N231" i="5" s="1"/>
  <c r="N37" i="5"/>
  <c r="O17" i="5"/>
  <c r="O138" i="5"/>
  <c r="O209" i="5" s="1"/>
  <c r="F160" i="5"/>
  <c r="F231" i="5" s="1"/>
  <c r="F37" i="5"/>
  <c r="D58" i="5"/>
  <c r="D182" i="5"/>
  <c r="D253" i="5" s="1"/>
  <c r="S138" i="5"/>
  <c r="S209" i="5" s="1"/>
  <c r="S17" i="5"/>
  <c r="S182" i="5"/>
  <c r="S253" i="5" s="1"/>
  <c r="S58" i="5"/>
  <c r="G160" i="5"/>
  <c r="G231" i="5" s="1"/>
  <c r="G37" i="5"/>
  <c r="I138" i="5"/>
  <c r="I209" i="5" s="1"/>
  <c r="I17" i="5"/>
  <c r="G138" i="5"/>
  <c r="G209" i="5" s="1"/>
  <c r="G17" i="5"/>
  <c r="T37" i="5"/>
  <c r="T160" i="5"/>
  <c r="T231" i="5" s="1"/>
  <c r="F138" i="5"/>
  <c r="F209" i="5" s="1"/>
  <c r="F17" i="5"/>
  <c r="P17" i="5"/>
  <c r="P138" i="5"/>
  <c r="P209" i="5" s="1"/>
  <c r="J182" i="5"/>
  <c r="J253" i="5" s="1"/>
  <c r="J58" i="5"/>
  <c r="M38" i="5"/>
  <c r="M59" i="5"/>
  <c r="R59" i="5" s="1"/>
  <c r="R184" i="5" s="1"/>
  <c r="R255" i="5" s="1"/>
  <c r="M18" i="5"/>
  <c r="G182" i="5"/>
  <c r="G253" i="5" s="1"/>
  <c r="G58" i="5"/>
  <c r="K160" i="5"/>
  <c r="K231" i="5" s="1"/>
  <c r="K37" i="5"/>
  <c r="E58" i="5"/>
  <c r="E182" i="5"/>
  <c r="E253" i="5" s="1"/>
  <c r="F182" i="5"/>
  <c r="F253" i="5" s="1"/>
  <c r="F58" i="5"/>
  <c r="I160" i="5"/>
  <c r="I231" i="5" s="1"/>
  <c r="I37" i="5"/>
  <c r="J160" i="5"/>
  <c r="J231" i="5" s="1"/>
  <c r="J37" i="5"/>
  <c r="N138" i="5"/>
  <c r="N209" i="5" s="1"/>
  <c r="N17" i="5"/>
  <c r="N182" i="5"/>
  <c r="N253" i="5" s="1"/>
  <c r="N58" i="5"/>
  <c r="E138" i="5"/>
  <c r="E209" i="5" s="1"/>
  <c r="E17" i="5"/>
  <c r="C59" i="5"/>
  <c r="C38" i="5"/>
  <c r="C18" i="5"/>
  <c r="E160" i="5"/>
  <c r="E231" i="5" s="1"/>
  <c r="E37" i="5"/>
  <c r="T182" i="5"/>
  <c r="T253" i="5" s="1"/>
  <c r="T58" i="5"/>
  <c r="Q182" i="5"/>
  <c r="Q253" i="5" s="1"/>
  <c r="Q58" i="5"/>
  <c r="P182" i="5"/>
  <c r="P253" i="5" s="1"/>
  <c r="P58" i="5"/>
  <c r="D37" i="5"/>
  <c r="D160" i="5"/>
  <c r="D231" i="5" s="1"/>
  <c r="Q37" i="5"/>
  <c r="Q160" i="5"/>
  <c r="Q231" i="5" s="1"/>
  <c r="P38" i="5" l="1"/>
  <c r="P162" i="5" s="1"/>
  <c r="P233" i="5" s="1"/>
  <c r="E59" i="5"/>
  <c r="E183" i="5"/>
  <c r="E254" i="5" s="1"/>
  <c r="P139" i="5"/>
  <c r="P210" i="5" s="1"/>
  <c r="P18" i="5"/>
  <c r="T161" i="5"/>
  <c r="T232" i="5" s="1"/>
  <c r="T38" i="5"/>
  <c r="S59" i="5"/>
  <c r="S183" i="5"/>
  <c r="S254" i="5" s="1"/>
  <c r="R139" i="5"/>
  <c r="R210" i="5" s="1"/>
  <c r="R18" i="5"/>
  <c r="R38" i="5"/>
  <c r="R162" i="5" s="1"/>
  <c r="R233" i="5" s="1"/>
  <c r="H59" i="5"/>
  <c r="H183" i="5"/>
  <c r="H254" i="5" s="1"/>
  <c r="H161" i="5"/>
  <c r="H232" i="5" s="1"/>
  <c r="H38" i="5"/>
  <c r="Q38" i="5"/>
  <c r="Q161" i="5"/>
  <c r="Q232" i="5" s="1"/>
  <c r="N59" i="5"/>
  <c r="N183" i="5"/>
  <c r="N254" i="5" s="1"/>
  <c r="J38" i="5"/>
  <c r="J161" i="5"/>
  <c r="J232" i="5" s="1"/>
  <c r="F183" i="5"/>
  <c r="F254" i="5" s="1"/>
  <c r="F59" i="5"/>
  <c r="J59" i="5"/>
  <c r="J183" i="5"/>
  <c r="J254" i="5" s="1"/>
  <c r="F139" i="5"/>
  <c r="F210" i="5" s="1"/>
  <c r="F18" i="5"/>
  <c r="G139" i="5"/>
  <c r="G210" i="5" s="1"/>
  <c r="G18" i="5"/>
  <c r="G38" i="5"/>
  <c r="G161" i="5"/>
  <c r="G232" i="5" s="1"/>
  <c r="D59" i="5"/>
  <c r="D183" i="5"/>
  <c r="D254" i="5" s="1"/>
  <c r="O18" i="5"/>
  <c r="O139" i="5"/>
  <c r="O210" i="5" s="1"/>
  <c r="H139" i="5"/>
  <c r="H210" i="5" s="1"/>
  <c r="H18" i="5"/>
  <c r="U38" i="5"/>
  <c r="U161" i="5"/>
  <c r="U232" i="5" s="1"/>
  <c r="O183" i="5"/>
  <c r="O254" i="5" s="1"/>
  <c r="O59" i="5"/>
  <c r="T59" i="5"/>
  <c r="T183" i="5"/>
  <c r="T254" i="5" s="1"/>
  <c r="C60" i="5"/>
  <c r="C19" i="5"/>
  <c r="C39" i="5"/>
  <c r="G183" i="5"/>
  <c r="G254" i="5" s="1"/>
  <c r="G59" i="5"/>
  <c r="Q183" i="5"/>
  <c r="Q254" i="5" s="1"/>
  <c r="Q59" i="5"/>
  <c r="K161" i="5"/>
  <c r="K232" i="5" s="1"/>
  <c r="K38" i="5"/>
  <c r="M39" i="5"/>
  <c r="M60" i="5"/>
  <c r="R60" i="5" s="1"/>
  <c r="M19" i="5"/>
  <c r="S18" i="5"/>
  <c r="S139" i="5"/>
  <c r="S210" i="5" s="1"/>
  <c r="F38" i="5"/>
  <c r="F161" i="5"/>
  <c r="F232" i="5" s="1"/>
  <c r="N161" i="5"/>
  <c r="N232" i="5" s="1"/>
  <c r="N38" i="5"/>
  <c r="S38" i="5"/>
  <c r="S161" i="5"/>
  <c r="S232" i="5" s="1"/>
  <c r="I59" i="5"/>
  <c r="I183" i="5"/>
  <c r="I254" i="5" s="1"/>
  <c r="O161" i="5"/>
  <c r="O232" i="5" s="1"/>
  <c r="O38" i="5"/>
  <c r="Q18" i="5"/>
  <c r="Q139" i="5"/>
  <c r="Q210" i="5" s="1"/>
  <c r="P59" i="5"/>
  <c r="P183" i="5"/>
  <c r="P254" i="5" s="1"/>
  <c r="D161" i="5"/>
  <c r="D232" i="5" s="1"/>
  <c r="D38" i="5"/>
  <c r="E38" i="5"/>
  <c r="E161" i="5"/>
  <c r="E232" i="5" s="1"/>
  <c r="E18" i="5"/>
  <c r="E139" i="5"/>
  <c r="E210" i="5" s="1"/>
  <c r="N139" i="5"/>
  <c r="N210" i="5" s="1"/>
  <c r="N18" i="5"/>
  <c r="I38" i="5"/>
  <c r="I161" i="5"/>
  <c r="I232" i="5" s="1"/>
  <c r="I18" i="5"/>
  <c r="I139" i="5"/>
  <c r="I210" i="5" s="1"/>
  <c r="K59" i="5"/>
  <c r="K183" i="5"/>
  <c r="K254" i="5" s="1"/>
  <c r="D18" i="5"/>
  <c r="D139" i="5"/>
  <c r="D210" i="5" s="1"/>
  <c r="U59" i="5"/>
  <c r="U183" i="5"/>
  <c r="U254" i="5" s="1"/>
  <c r="R39" i="5" l="1"/>
  <c r="R163" i="5" s="1"/>
  <c r="R234" i="5" s="1"/>
  <c r="P39" i="5"/>
  <c r="P163" i="5" s="1"/>
  <c r="P234" i="5" s="1"/>
  <c r="U60" i="5"/>
  <c r="U184" i="5"/>
  <c r="U255" i="5" s="1"/>
  <c r="P184" i="5"/>
  <c r="P255" i="5" s="1"/>
  <c r="P60" i="5"/>
  <c r="C61" i="5"/>
  <c r="C40" i="5"/>
  <c r="C20" i="5"/>
  <c r="H140" i="5"/>
  <c r="H211" i="5" s="1"/>
  <c r="H19" i="5"/>
  <c r="G140" i="5"/>
  <c r="G211" i="5" s="1"/>
  <c r="G19" i="5"/>
  <c r="E184" i="5"/>
  <c r="E255" i="5" s="1"/>
  <c r="E60" i="5"/>
  <c r="D162" i="5"/>
  <c r="D233" i="5" s="1"/>
  <c r="D39" i="5"/>
  <c r="S162" i="5"/>
  <c r="S233" i="5" s="1"/>
  <c r="S39" i="5"/>
  <c r="F162" i="5"/>
  <c r="F233" i="5" s="1"/>
  <c r="F39" i="5"/>
  <c r="R185" i="5"/>
  <c r="R256" i="5" s="1"/>
  <c r="G60" i="5"/>
  <c r="G184" i="5"/>
  <c r="G255" i="5" s="1"/>
  <c r="D60" i="5"/>
  <c r="D184" i="5"/>
  <c r="D255" i="5" s="1"/>
  <c r="J184" i="5"/>
  <c r="J255" i="5" s="1"/>
  <c r="J60" i="5"/>
  <c r="J162" i="5"/>
  <c r="J233" i="5" s="1"/>
  <c r="J39" i="5"/>
  <c r="Q39" i="5"/>
  <c r="Q162" i="5"/>
  <c r="Q233" i="5" s="1"/>
  <c r="H60" i="5"/>
  <c r="H184" i="5"/>
  <c r="H255" i="5" s="1"/>
  <c r="P140" i="5"/>
  <c r="P211" i="5" s="1"/>
  <c r="P19" i="5"/>
  <c r="K60" i="5"/>
  <c r="K184" i="5"/>
  <c r="K255" i="5" s="1"/>
  <c r="E162" i="5"/>
  <c r="E233" i="5" s="1"/>
  <c r="E39" i="5"/>
  <c r="D19" i="5"/>
  <c r="D140" i="5"/>
  <c r="D211" i="5" s="1"/>
  <c r="I162" i="5"/>
  <c r="I233" i="5" s="1"/>
  <c r="I39" i="5"/>
  <c r="E140" i="5"/>
  <c r="E211" i="5" s="1"/>
  <c r="E19" i="5"/>
  <c r="Q19" i="5"/>
  <c r="Q140" i="5"/>
  <c r="Q211" i="5" s="1"/>
  <c r="N162" i="5"/>
  <c r="N233" i="5" s="1"/>
  <c r="N39" i="5"/>
  <c r="Q60" i="5"/>
  <c r="Q184" i="5"/>
  <c r="Q255" i="5" s="1"/>
  <c r="F140" i="5"/>
  <c r="F211" i="5" s="1"/>
  <c r="F19" i="5"/>
  <c r="F184" i="5"/>
  <c r="F255" i="5" s="1"/>
  <c r="F60" i="5"/>
  <c r="H39" i="5"/>
  <c r="H162" i="5"/>
  <c r="H233" i="5" s="1"/>
  <c r="S184" i="5"/>
  <c r="S255" i="5" s="1"/>
  <c r="S60" i="5"/>
  <c r="I19" i="5"/>
  <c r="I140" i="5"/>
  <c r="I211" i="5" s="1"/>
  <c r="M20" i="5"/>
  <c r="M40" i="5"/>
  <c r="M61" i="5"/>
  <c r="R61" i="5" s="1"/>
  <c r="O184" i="5"/>
  <c r="O255" i="5" s="1"/>
  <c r="O60" i="5"/>
  <c r="N140" i="5"/>
  <c r="N211" i="5" s="1"/>
  <c r="N19" i="5"/>
  <c r="O39" i="5"/>
  <c r="O162" i="5"/>
  <c r="O233" i="5" s="1"/>
  <c r="I60" i="5"/>
  <c r="I184" i="5"/>
  <c r="I255" i="5" s="1"/>
  <c r="S19" i="5"/>
  <c r="S140" i="5"/>
  <c r="S211" i="5" s="1"/>
  <c r="K162" i="5"/>
  <c r="K233" i="5" s="1"/>
  <c r="K39" i="5"/>
  <c r="T184" i="5"/>
  <c r="T255" i="5" s="1"/>
  <c r="T60" i="5"/>
  <c r="U39" i="5"/>
  <c r="U162" i="5"/>
  <c r="U233" i="5" s="1"/>
  <c r="O19" i="5"/>
  <c r="O140" i="5"/>
  <c r="O211" i="5" s="1"/>
  <c r="G39" i="5"/>
  <c r="G162" i="5"/>
  <c r="G233" i="5" s="1"/>
  <c r="N60" i="5"/>
  <c r="N184" i="5"/>
  <c r="N255" i="5" s="1"/>
  <c r="R19" i="5"/>
  <c r="R140" i="5"/>
  <c r="R211" i="5" s="1"/>
  <c r="T162" i="5"/>
  <c r="T233" i="5" s="1"/>
  <c r="T39" i="5"/>
  <c r="R40" i="5" l="1"/>
  <c r="R164" i="5" s="1"/>
  <c r="R235" i="5" s="1"/>
  <c r="N185" i="5"/>
  <c r="N256" i="5" s="1"/>
  <c r="N61" i="5"/>
  <c r="S141" i="5"/>
  <c r="S212" i="5" s="1"/>
  <c r="S20" i="5"/>
  <c r="O40" i="5"/>
  <c r="O163" i="5"/>
  <c r="O234" i="5" s="1"/>
  <c r="F20" i="5"/>
  <c r="F141" i="5"/>
  <c r="F212" i="5" s="1"/>
  <c r="Q40" i="5"/>
  <c r="Q163" i="5"/>
  <c r="Q234" i="5" s="1"/>
  <c r="G61" i="5"/>
  <c r="G185" i="5"/>
  <c r="G256" i="5" s="1"/>
  <c r="P61" i="5"/>
  <c r="P185" i="5"/>
  <c r="P256" i="5" s="1"/>
  <c r="K40" i="5"/>
  <c r="K163" i="5"/>
  <c r="K234" i="5" s="1"/>
  <c r="N20" i="5"/>
  <c r="N141" i="5"/>
  <c r="N212" i="5" s="1"/>
  <c r="I141" i="5"/>
  <c r="I212" i="5" s="1"/>
  <c r="I20" i="5"/>
  <c r="H40" i="5"/>
  <c r="H163" i="5"/>
  <c r="H234" i="5" s="1"/>
  <c r="N163" i="5"/>
  <c r="N234" i="5" s="1"/>
  <c r="N40" i="5"/>
  <c r="E20" i="5"/>
  <c r="E141" i="5"/>
  <c r="E212" i="5" s="1"/>
  <c r="J163" i="5"/>
  <c r="J234" i="5" s="1"/>
  <c r="J40" i="5"/>
  <c r="R186" i="5"/>
  <c r="R257" i="5" s="1"/>
  <c r="S40" i="5"/>
  <c r="S163" i="5"/>
  <c r="S234" i="5" s="1"/>
  <c r="P40" i="5"/>
  <c r="G141" i="5"/>
  <c r="G212" i="5" s="1"/>
  <c r="G20" i="5"/>
  <c r="C62" i="5"/>
  <c r="C41" i="5"/>
  <c r="C21" i="5"/>
  <c r="Q141" i="5"/>
  <c r="Q212" i="5" s="1"/>
  <c r="Q20" i="5"/>
  <c r="G163" i="5"/>
  <c r="G234" i="5" s="1"/>
  <c r="G40" i="5"/>
  <c r="U40" i="5"/>
  <c r="U163" i="5"/>
  <c r="U234" i="5" s="1"/>
  <c r="I185" i="5"/>
  <c r="I256" i="5" s="1"/>
  <c r="I61" i="5"/>
  <c r="S61" i="5"/>
  <c r="S185" i="5"/>
  <c r="S256" i="5" s="1"/>
  <c r="F61" i="5"/>
  <c r="F185" i="5"/>
  <c r="F256" i="5" s="1"/>
  <c r="D20" i="5"/>
  <c r="D141" i="5"/>
  <c r="D212" i="5" s="1"/>
  <c r="K61" i="5"/>
  <c r="K185" i="5"/>
  <c r="K256" i="5" s="1"/>
  <c r="H61" i="5"/>
  <c r="H185" i="5"/>
  <c r="H256" i="5" s="1"/>
  <c r="D185" i="5"/>
  <c r="D256" i="5" s="1"/>
  <c r="D61" i="5"/>
  <c r="O141" i="5"/>
  <c r="O212" i="5" s="1"/>
  <c r="O20" i="5"/>
  <c r="Q185" i="5"/>
  <c r="Q256" i="5" s="1"/>
  <c r="Q61" i="5"/>
  <c r="R20" i="5"/>
  <c r="R141" i="5"/>
  <c r="R212" i="5" s="1"/>
  <c r="T163" i="5"/>
  <c r="T234" i="5" s="1"/>
  <c r="T40" i="5"/>
  <c r="T185" i="5"/>
  <c r="T256" i="5" s="1"/>
  <c r="T61" i="5"/>
  <c r="O61" i="5"/>
  <c r="O185" i="5"/>
  <c r="O256" i="5" s="1"/>
  <c r="M21" i="5"/>
  <c r="M41" i="5"/>
  <c r="M62" i="5"/>
  <c r="R62" i="5" s="1"/>
  <c r="I163" i="5"/>
  <c r="I234" i="5" s="1"/>
  <c r="I40" i="5"/>
  <c r="E40" i="5"/>
  <c r="E163" i="5"/>
  <c r="E234" i="5" s="1"/>
  <c r="P20" i="5"/>
  <c r="P141" i="5"/>
  <c r="P212" i="5" s="1"/>
  <c r="J61" i="5"/>
  <c r="J185" i="5"/>
  <c r="J256" i="5" s="1"/>
  <c r="F163" i="5"/>
  <c r="F234" i="5" s="1"/>
  <c r="F40" i="5"/>
  <c r="D40" i="5"/>
  <c r="D163" i="5"/>
  <c r="D234" i="5" s="1"/>
  <c r="E61" i="5"/>
  <c r="E185" i="5"/>
  <c r="E256" i="5" s="1"/>
  <c r="H20" i="5"/>
  <c r="H141" i="5"/>
  <c r="H212" i="5" s="1"/>
  <c r="U61" i="5"/>
  <c r="U185" i="5"/>
  <c r="U256" i="5" s="1"/>
  <c r="R41" i="5" l="1"/>
  <c r="R165" i="5" s="1"/>
  <c r="R236" i="5" s="1"/>
  <c r="R187" i="5"/>
  <c r="R258" i="5" s="1"/>
  <c r="O142" i="5"/>
  <c r="O213" i="5" s="1"/>
  <c r="O21" i="5"/>
  <c r="Q142" i="5"/>
  <c r="Q213" i="5" s="1"/>
  <c r="Q21" i="5"/>
  <c r="J41" i="5"/>
  <c r="J164" i="5"/>
  <c r="J235" i="5" s="1"/>
  <c r="N164" i="5"/>
  <c r="N235" i="5" s="1"/>
  <c r="N41" i="5"/>
  <c r="I21" i="5"/>
  <c r="I142" i="5"/>
  <c r="I213" i="5" s="1"/>
  <c r="S142" i="5"/>
  <c r="S213" i="5" s="1"/>
  <c r="S21" i="5"/>
  <c r="F41" i="5"/>
  <c r="F164" i="5"/>
  <c r="F235" i="5" s="1"/>
  <c r="I41" i="5"/>
  <c r="I164" i="5"/>
  <c r="I235" i="5" s="1"/>
  <c r="M22" i="5"/>
  <c r="M63" i="5"/>
  <c r="M42" i="5"/>
  <c r="R42" i="5" s="1"/>
  <c r="R166" i="5" s="1"/>
  <c r="R237" i="5" s="1"/>
  <c r="R142" i="5"/>
  <c r="R213" i="5" s="1"/>
  <c r="R21" i="5"/>
  <c r="H186" i="5"/>
  <c r="H257" i="5" s="1"/>
  <c r="H62" i="5"/>
  <c r="D142" i="5"/>
  <c r="D213" i="5" s="1"/>
  <c r="D21" i="5"/>
  <c r="S62" i="5"/>
  <c r="S186" i="5"/>
  <c r="S257" i="5" s="1"/>
  <c r="U41" i="5"/>
  <c r="U164" i="5"/>
  <c r="U235" i="5" s="1"/>
  <c r="G142" i="5"/>
  <c r="G213" i="5" s="1"/>
  <c r="G21" i="5"/>
  <c r="S41" i="5"/>
  <c r="S164" i="5"/>
  <c r="S235" i="5" s="1"/>
  <c r="K41" i="5"/>
  <c r="K164" i="5"/>
  <c r="K235" i="5" s="1"/>
  <c r="G62" i="5"/>
  <c r="G186" i="5"/>
  <c r="G257" i="5" s="1"/>
  <c r="F142" i="5"/>
  <c r="F213" i="5" s="1"/>
  <c r="F21" i="5"/>
  <c r="H142" i="5"/>
  <c r="H213" i="5" s="1"/>
  <c r="H21" i="5"/>
  <c r="J62" i="5"/>
  <c r="J186" i="5"/>
  <c r="J257" i="5" s="1"/>
  <c r="U62" i="5"/>
  <c r="U186" i="5"/>
  <c r="U257" i="5" s="1"/>
  <c r="E62" i="5"/>
  <c r="E186" i="5"/>
  <c r="E257" i="5" s="1"/>
  <c r="P142" i="5"/>
  <c r="P213" i="5" s="1"/>
  <c r="P21" i="5"/>
  <c r="T41" i="5"/>
  <c r="T164" i="5"/>
  <c r="T235" i="5" s="1"/>
  <c r="Q186" i="5"/>
  <c r="Q257" i="5" s="1"/>
  <c r="Q62" i="5"/>
  <c r="Q187" i="5" s="1"/>
  <c r="Q258" i="5" s="1"/>
  <c r="D186" i="5"/>
  <c r="D257" i="5" s="1"/>
  <c r="D62" i="5"/>
  <c r="I186" i="5"/>
  <c r="I257" i="5" s="1"/>
  <c r="I62" i="5"/>
  <c r="G41" i="5"/>
  <c r="G164" i="5"/>
  <c r="G235" i="5" s="1"/>
  <c r="C22" i="5"/>
  <c r="C63" i="5"/>
  <c r="C42" i="5"/>
  <c r="N62" i="5"/>
  <c r="N186" i="5"/>
  <c r="N257" i="5" s="1"/>
  <c r="D164" i="5"/>
  <c r="D235" i="5" s="1"/>
  <c r="D41" i="5"/>
  <c r="E41" i="5"/>
  <c r="E164" i="5"/>
  <c r="E235" i="5" s="1"/>
  <c r="T186" i="5"/>
  <c r="T257" i="5" s="1"/>
  <c r="T62" i="5"/>
  <c r="O186" i="5"/>
  <c r="O257" i="5" s="1"/>
  <c r="O62" i="5"/>
  <c r="K62" i="5"/>
  <c r="K186" i="5"/>
  <c r="K257" i="5" s="1"/>
  <c r="F186" i="5"/>
  <c r="F257" i="5" s="1"/>
  <c r="F62" i="5"/>
  <c r="P164" i="5"/>
  <c r="P235" i="5" s="1"/>
  <c r="P41" i="5"/>
  <c r="E21" i="5"/>
  <c r="E142" i="5"/>
  <c r="E213" i="5" s="1"/>
  <c r="H41" i="5"/>
  <c r="H164" i="5"/>
  <c r="H235" i="5" s="1"/>
  <c r="N21" i="5"/>
  <c r="N142" i="5"/>
  <c r="N213" i="5" s="1"/>
  <c r="P62" i="5"/>
  <c r="P186" i="5"/>
  <c r="P257" i="5" s="1"/>
  <c r="Q41" i="5"/>
  <c r="Q164" i="5"/>
  <c r="Q235" i="5" s="1"/>
  <c r="O41" i="5"/>
  <c r="O164" i="5"/>
  <c r="O235" i="5" s="1"/>
  <c r="Q63" i="5" l="1"/>
  <c r="Q188" i="5" s="1"/>
  <c r="Q259" i="5" s="1"/>
  <c r="P42" i="5"/>
  <c r="P165" i="5"/>
  <c r="P236" i="5" s="1"/>
  <c r="D165" i="5"/>
  <c r="D236" i="5" s="1"/>
  <c r="D42" i="5"/>
  <c r="G165" i="5"/>
  <c r="G236" i="5" s="1"/>
  <c r="G42" i="5"/>
  <c r="T42" i="5"/>
  <c r="T165" i="5"/>
  <c r="T236" i="5" s="1"/>
  <c r="E63" i="5"/>
  <c r="E187" i="5"/>
  <c r="E258" i="5" s="1"/>
  <c r="J187" i="5"/>
  <c r="J258" i="5" s="1"/>
  <c r="J63" i="5"/>
  <c r="K42" i="5"/>
  <c r="K165" i="5"/>
  <c r="K236" i="5" s="1"/>
  <c r="S187" i="5"/>
  <c r="S258" i="5" s="1"/>
  <c r="S63" i="5"/>
  <c r="O22" i="5"/>
  <c r="O143" i="5"/>
  <c r="O214" i="5" s="1"/>
  <c r="O165" i="5"/>
  <c r="O236" i="5" s="1"/>
  <c r="O42" i="5"/>
  <c r="P63" i="5"/>
  <c r="P187" i="5"/>
  <c r="P258" i="5" s="1"/>
  <c r="H42" i="5"/>
  <c r="H165" i="5"/>
  <c r="H236" i="5" s="1"/>
  <c r="K63" i="5"/>
  <c r="K187" i="5"/>
  <c r="K258" i="5" s="1"/>
  <c r="I63" i="5"/>
  <c r="I187" i="5"/>
  <c r="I258" i="5" s="1"/>
  <c r="P22" i="5"/>
  <c r="P143" i="5"/>
  <c r="P214" i="5" s="1"/>
  <c r="H143" i="5"/>
  <c r="H214" i="5" s="1"/>
  <c r="H22" i="5"/>
  <c r="D143" i="5"/>
  <c r="D214" i="5" s="1"/>
  <c r="D22" i="5"/>
  <c r="R143" i="5"/>
  <c r="R214" i="5" s="1"/>
  <c r="R22" i="5"/>
  <c r="M23" i="5"/>
  <c r="M43" i="5"/>
  <c r="R43" i="5" s="1"/>
  <c r="M64" i="5"/>
  <c r="F42" i="5"/>
  <c r="F165" i="5"/>
  <c r="F236" i="5" s="1"/>
  <c r="I143" i="5"/>
  <c r="I214" i="5" s="1"/>
  <c r="I22" i="5"/>
  <c r="J42" i="5"/>
  <c r="J165" i="5"/>
  <c r="J236" i="5" s="1"/>
  <c r="F63" i="5"/>
  <c r="F187" i="5"/>
  <c r="F258" i="5" s="1"/>
  <c r="O187" i="5"/>
  <c r="O258" i="5" s="1"/>
  <c r="O63" i="5"/>
  <c r="O188" i="5" s="1"/>
  <c r="O259" i="5" s="1"/>
  <c r="C43" i="5"/>
  <c r="C23" i="5"/>
  <c r="C64" i="5"/>
  <c r="U187" i="5"/>
  <c r="U258" i="5" s="1"/>
  <c r="U63" i="5"/>
  <c r="G63" i="5"/>
  <c r="G187" i="5"/>
  <c r="G258" i="5" s="1"/>
  <c r="S42" i="5"/>
  <c r="S165" i="5"/>
  <c r="S236" i="5" s="1"/>
  <c r="U42" i="5"/>
  <c r="U165" i="5"/>
  <c r="U236" i="5" s="1"/>
  <c r="S143" i="5"/>
  <c r="S214" i="5" s="1"/>
  <c r="S22" i="5"/>
  <c r="N165" i="5"/>
  <c r="N236" i="5" s="1"/>
  <c r="N42" i="5"/>
  <c r="Q143" i="5"/>
  <c r="Q214" i="5" s="1"/>
  <c r="Q22" i="5"/>
  <c r="R63" i="5"/>
  <c r="T63" i="5"/>
  <c r="T187" i="5"/>
  <c r="T258" i="5" s="1"/>
  <c r="Q165" i="5"/>
  <c r="Q236" i="5" s="1"/>
  <c r="Q42" i="5"/>
  <c r="N143" i="5"/>
  <c r="N214" i="5" s="1"/>
  <c r="N22" i="5"/>
  <c r="E22" i="5"/>
  <c r="E143" i="5"/>
  <c r="E214" i="5" s="1"/>
  <c r="E165" i="5"/>
  <c r="E236" i="5" s="1"/>
  <c r="E42" i="5"/>
  <c r="N63" i="5"/>
  <c r="N187" i="5"/>
  <c r="N258" i="5" s="1"/>
  <c r="D187" i="5"/>
  <c r="D258" i="5" s="1"/>
  <c r="D63" i="5"/>
  <c r="F22" i="5"/>
  <c r="F143" i="5"/>
  <c r="F214" i="5" s="1"/>
  <c r="G22" i="5"/>
  <c r="G143" i="5"/>
  <c r="G214" i="5" s="1"/>
  <c r="H63" i="5"/>
  <c r="H187" i="5"/>
  <c r="H258" i="5" s="1"/>
  <c r="I165" i="5"/>
  <c r="I236" i="5" s="1"/>
  <c r="I42" i="5"/>
  <c r="Q64" i="5" l="1"/>
  <c r="Q189" i="5" s="1"/>
  <c r="Q260" i="5" s="1"/>
  <c r="H188" i="5"/>
  <c r="H259" i="5" s="1"/>
  <c r="H64" i="5"/>
  <c r="S23" i="5"/>
  <c r="S144" i="5"/>
  <c r="S215" i="5" s="1"/>
  <c r="F188" i="5"/>
  <c r="F259" i="5" s="1"/>
  <c r="F64" i="5"/>
  <c r="D144" i="5"/>
  <c r="D215" i="5" s="1"/>
  <c r="D23" i="5"/>
  <c r="D166" i="5"/>
  <c r="D237" i="5" s="1"/>
  <c r="D43" i="5"/>
  <c r="D188" i="5"/>
  <c r="D259" i="5" s="1"/>
  <c r="D64" i="5"/>
  <c r="S166" i="5"/>
  <c r="S237" i="5" s="1"/>
  <c r="S43" i="5"/>
  <c r="M24" i="5"/>
  <c r="M65" i="5"/>
  <c r="M44" i="5"/>
  <c r="R44" i="5" s="1"/>
  <c r="P23" i="5"/>
  <c r="P144" i="5"/>
  <c r="P215" i="5" s="1"/>
  <c r="K188" i="5"/>
  <c r="K259" i="5" s="1"/>
  <c r="K64" i="5"/>
  <c r="P188" i="5"/>
  <c r="P259" i="5" s="1"/>
  <c r="P64" i="5"/>
  <c r="O144" i="5"/>
  <c r="O215" i="5" s="1"/>
  <c r="O23" i="5"/>
  <c r="T43" i="5"/>
  <c r="T166" i="5"/>
  <c r="T237" i="5" s="1"/>
  <c r="N188" i="5"/>
  <c r="N259" i="5" s="1"/>
  <c r="N64" i="5"/>
  <c r="R167" i="5"/>
  <c r="R238" i="5" s="1"/>
  <c r="S64" i="5"/>
  <c r="S188" i="5"/>
  <c r="S259" i="5" s="1"/>
  <c r="J64" i="5"/>
  <c r="J188" i="5"/>
  <c r="J259" i="5" s="1"/>
  <c r="I166" i="5"/>
  <c r="I237" i="5" s="1"/>
  <c r="I43" i="5"/>
  <c r="T64" i="5"/>
  <c r="T188" i="5"/>
  <c r="T259" i="5" s="1"/>
  <c r="J166" i="5"/>
  <c r="J237" i="5" s="1"/>
  <c r="J43" i="5"/>
  <c r="F43" i="5"/>
  <c r="F166" i="5"/>
  <c r="F237" i="5" s="1"/>
  <c r="R23" i="5"/>
  <c r="R144" i="5"/>
  <c r="R215" i="5" s="1"/>
  <c r="H144" i="5"/>
  <c r="H215" i="5" s="1"/>
  <c r="H23" i="5"/>
  <c r="O43" i="5"/>
  <c r="O166" i="5"/>
  <c r="O237" i="5" s="1"/>
  <c r="G43" i="5"/>
  <c r="G166" i="5"/>
  <c r="G237" i="5" s="1"/>
  <c r="F23" i="5"/>
  <c r="F144" i="5"/>
  <c r="F215" i="5" s="1"/>
  <c r="E144" i="5"/>
  <c r="E215" i="5" s="1"/>
  <c r="E23" i="5"/>
  <c r="Q23" i="5"/>
  <c r="Q144" i="5"/>
  <c r="Q215" i="5" s="1"/>
  <c r="U188" i="5"/>
  <c r="U259" i="5" s="1"/>
  <c r="U64" i="5"/>
  <c r="E43" i="5"/>
  <c r="E166" i="5"/>
  <c r="E237" i="5" s="1"/>
  <c r="N144" i="5"/>
  <c r="N215" i="5" s="1"/>
  <c r="N23" i="5"/>
  <c r="G144" i="5"/>
  <c r="G215" i="5" s="1"/>
  <c r="G23" i="5"/>
  <c r="N43" i="5"/>
  <c r="N166" i="5"/>
  <c r="N237" i="5" s="1"/>
  <c r="Q166" i="5"/>
  <c r="Q237" i="5" s="1"/>
  <c r="Q43" i="5"/>
  <c r="R188" i="5"/>
  <c r="R259" i="5" s="1"/>
  <c r="R64" i="5"/>
  <c r="U43" i="5"/>
  <c r="U166" i="5"/>
  <c r="U237" i="5" s="1"/>
  <c r="G188" i="5"/>
  <c r="G259" i="5" s="1"/>
  <c r="G64" i="5"/>
  <c r="C44" i="5"/>
  <c r="C65" i="5"/>
  <c r="C24" i="5"/>
  <c r="I144" i="5"/>
  <c r="I215" i="5" s="1"/>
  <c r="I23" i="5"/>
  <c r="O64" i="5"/>
  <c r="O189" i="5" s="1"/>
  <c r="O260" i="5" s="1"/>
  <c r="I64" i="5"/>
  <c r="I188" i="5"/>
  <c r="I259" i="5" s="1"/>
  <c r="H166" i="5"/>
  <c r="H237" i="5" s="1"/>
  <c r="H43" i="5"/>
  <c r="K43" i="5"/>
  <c r="K166" i="5"/>
  <c r="K237" i="5" s="1"/>
  <c r="E64" i="5"/>
  <c r="E188" i="5"/>
  <c r="E259" i="5" s="1"/>
  <c r="P43" i="5"/>
  <c r="P166" i="5"/>
  <c r="P237" i="5" s="1"/>
  <c r="K167" i="5" l="1"/>
  <c r="K238" i="5" s="1"/>
  <c r="K44" i="5"/>
  <c r="C45" i="5"/>
  <c r="C25" i="5"/>
  <c r="C66" i="5"/>
  <c r="G167" i="5"/>
  <c r="G238" i="5" s="1"/>
  <c r="G44" i="5"/>
  <c r="T65" i="5"/>
  <c r="T189" i="5"/>
  <c r="T260" i="5" s="1"/>
  <c r="T167" i="5"/>
  <c r="T238" i="5" s="1"/>
  <c r="T44" i="5"/>
  <c r="S44" i="5"/>
  <c r="S167" i="5"/>
  <c r="S238" i="5" s="1"/>
  <c r="H65" i="5"/>
  <c r="H189" i="5"/>
  <c r="H260" i="5" s="1"/>
  <c r="H44" i="5"/>
  <c r="H167" i="5"/>
  <c r="H238" i="5" s="1"/>
  <c r="Q44" i="5"/>
  <c r="Q167" i="5"/>
  <c r="Q238" i="5" s="1"/>
  <c r="G145" i="5"/>
  <c r="G216" i="5" s="1"/>
  <c r="G24" i="5"/>
  <c r="J44" i="5"/>
  <c r="J167" i="5"/>
  <c r="J238" i="5" s="1"/>
  <c r="I44" i="5"/>
  <c r="I167" i="5"/>
  <c r="I238" i="5" s="1"/>
  <c r="N65" i="5"/>
  <c r="N189" i="5"/>
  <c r="N260" i="5" s="1"/>
  <c r="O24" i="5"/>
  <c r="O145" i="5"/>
  <c r="O216" i="5" s="1"/>
  <c r="K189" i="5"/>
  <c r="K260" i="5" s="1"/>
  <c r="K65" i="5"/>
  <c r="P44" i="5"/>
  <c r="P167" i="5"/>
  <c r="P238" i="5" s="1"/>
  <c r="F167" i="5"/>
  <c r="F238" i="5" s="1"/>
  <c r="F44" i="5"/>
  <c r="R168" i="5"/>
  <c r="R239" i="5" s="1"/>
  <c r="D44" i="5"/>
  <c r="D167" i="5"/>
  <c r="D238" i="5" s="1"/>
  <c r="E44" i="5"/>
  <c r="E167" i="5"/>
  <c r="E238" i="5" s="1"/>
  <c r="Q24" i="5"/>
  <c r="Q145" i="5"/>
  <c r="Q216" i="5" s="1"/>
  <c r="F145" i="5"/>
  <c r="F216" i="5" s="1"/>
  <c r="F24" i="5"/>
  <c r="O44" i="5"/>
  <c r="O167" i="5"/>
  <c r="O238" i="5" s="1"/>
  <c r="R145" i="5"/>
  <c r="R216" i="5" s="1"/>
  <c r="R24" i="5"/>
  <c r="S65" i="5"/>
  <c r="S189" i="5"/>
  <c r="S260" i="5" s="1"/>
  <c r="O65" i="5"/>
  <c r="O190" i="5" s="1"/>
  <c r="O261" i="5" s="1"/>
  <c r="D189" i="5"/>
  <c r="D260" i="5" s="1"/>
  <c r="D65" i="5"/>
  <c r="D24" i="5"/>
  <c r="D145" i="5"/>
  <c r="D216" i="5" s="1"/>
  <c r="Q65" i="5"/>
  <c r="I65" i="5"/>
  <c r="I189" i="5"/>
  <c r="I260" i="5" s="1"/>
  <c r="N44" i="5"/>
  <c r="N167" i="5"/>
  <c r="N238" i="5" s="1"/>
  <c r="J65" i="5"/>
  <c r="J189" i="5"/>
  <c r="J260" i="5" s="1"/>
  <c r="P24" i="5"/>
  <c r="P145" i="5"/>
  <c r="P216" i="5" s="1"/>
  <c r="F189" i="5"/>
  <c r="F260" i="5" s="1"/>
  <c r="F65" i="5"/>
  <c r="E65" i="5"/>
  <c r="E189" i="5"/>
  <c r="E260" i="5" s="1"/>
  <c r="I24" i="5"/>
  <c r="I145" i="5"/>
  <c r="I216" i="5" s="1"/>
  <c r="U44" i="5"/>
  <c r="U167" i="5"/>
  <c r="U238" i="5" s="1"/>
  <c r="G65" i="5"/>
  <c r="G189" i="5"/>
  <c r="G260" i="5" s="1"/>
  <c r="R189" i="5"/>
  <c r="R260" i="5" s="1"/>
  <c r="R65" i="5"/>
  <c r="N24" i="5"/>
  <c r="N145" i="5"/>
  <c r="N216" i="5" s="1"/>
  <c r="U65" i="5"/>
  <c r="U189" i="5"/>
  <c r="U260" i="5" s="1"/>
  <c r="E145" i="5"/>
  <c r="E216" i="5" s="1"/>
  <c r="E24" i="5"/>
  <c r="H24" i="5"/>
  <c r="H145" i="5"/>
  <c r="H216" i="5" s="1"/>
  <c r="P189" i="5"/>
  <c r="P260" i="5" s="1"/>
  <c r="P65" i="5"/>
  <c r="M25" i="5"/>
  <c r="M66" i="5"/>
  <c r="M45" i="5"/>
  <c r="R45" i="5" s="1"/>
  <c r="S145" i="5"/>
  <c r="S216" i="5" s="1"/>
  <c r="S24" i="5"/>
  <c r="O66" i="5" l="1"/>
  <c r="O191" i="5" s="1"/>
  <c r="O262" i="5" s="1"/>
  <c r="R169" i="5"/>
  <c r="R240" i="5" s="1"/>
  <c r="S25" i="5"/>
  <c r="S146" i="5"/>
  <c r="S217" i="5" s="1"/>
  <c r="H25" i="5"/>
  <c r="H146" i="5"/>
  <c r="H217" i="5" s="1"/>
  <c r="E190" i="5"/>
  <c r="E261" i="5" s="1"/>
  <c r="E66" i="5"/>
  <c r="P25" i="5"/>
  <c r="P146" i="5"/>
  <c r="P217" i="5" s="1"/>
  <c r="N168" i="5"/>
  <c r="N239" i="5" s="1"/>
  <c r="N45" i="5"/>
  <c r="E45" i="5"/>
  <c r="E168" i="5"/>
  <c r="E239" i="5" s="1"/>
  <c r="P45" i="5"/>
  <c r="P168" i="5"/>
  <c r="P239" i="5" s="1"/>
  <c r="O146" i="5"/>
  <c r="O217" i="5" s="1"/>
  <c r="O25" i="5"/>
  <c r="I168" i="5"/>
  <c r="I239" i="5" s="1"/>
  <c r="I45" i="5"/>
  <c r="H45" i="5"/>
  <c r="H168" i="5"/>
  <c r="H239" i="5" s="1"/>
  <c r="S45" i="5"/>
  <c r="S168" i="5"/>
  <c r="S239" i="5" s="1"/>
  <c r="T190" i="5"/>
  <c r="T261" i="5" s="1"/>
  <c r="T66" i="5"/>
  <c r="C67" i="5"/>
  <c r="C46" i="5"/>
  <c r="C26" i="5"/>
  <c r="P66" i="5"/>
  <c r="P190" i="5"/>
  <c r="P261" i="5" s="1"/>
  <c r="E146" i="5"/>
  <c r="E217" i="5" s="1"/>
  <c r="E25" i="5"/>
  <c r="F190" i="5"/>
  <c r="F261" i="5" s="1"/>
  <c r="F66" i="5"/>
  <c r="D146" i="5"/>
  <c r="D217" i="5" s="1"/>
  <c r="D25" i="5"/>
  <c r="F45" i="5"/>
  <c r="F168" i="5"/>
  <c r="F239" i="5" s="1"/>
  <c r="K66" i="5"/>
  <c r="K190" i="5"/>
  <c r="K261" i="5" s="1"/>
  <c r="T168" i="5"/>
  <c r="T239" i="5" s="1"/>
  <c r="T45" i="5"/>
  <c r="G45" i="5"/>
  <c r="G168" i="5"/>
  <c r="G239" i="5" s="1"/>
  <c r="M26" i="5"/>
  <c r="M46" i="5"/>
  <c r="R46" i="5" s="1"/>
  <c r="M67" i="5"/>
  <c r="O67" i="5" s="1"/>
  <c r="O192" i="5" s="1"/>
  <c r="O263" i="5" s="1"/>
  <c r="U190" i="5"/>
  <c r="U261" i="5" s="1"/>
  <c r="U66" i="5"/>
  <c r="U45" i="5"/>
  <c r="U168" i="5"/>
  <c r="U239" i="5" s="1"/>
  <c r="N25" i="5"/>
  <c r="N146" i="5"/>
  <c r="N217" i="5" s="1"/>
  <c r="G66" i="5"/>
  <c r="G190" i="5"/>
  <c r="G261" i="5" s="1"/>
  <c r="I25" i="5"/>
  <c r="I146" i="5"/>
  <c r="I217" i="5" s="1"/>
  <c r="J190" i="5"/>
  <c r="J261" i="5" s="1"/>
  <c r="J66" i="5"/>
  <c r="I66" i="5"/>
  <c r="I190" i="5"/>
  <c r="I261" i="5" s="1"/>
  <c r="D190" i="5"/>
  <c r="D261" i="5" s="1"/>
  <c r="D66" i="5"/>
  <c r="S66" i="5"/>
  <c r="S190" i="5"/>
  <c r="S261" i="5" s="1"/>
  <c r="O168" i="5"/>
  <c r="O239" i="5" s="1"/>
  <c r="O45" i="5"/>
  <c r="Q146" i="5"/>
  <c r="Q217" i="5" s="1"/>
  <c r="Q25" i="5"/>
  <c r="D168" i="5"/>
  <c r="D239" i="5" s="1"/>
  <c r="D45" i="5"/>
  <c r="N66" i="5"/>
  <c r="N190" i="5"/>
  <c r="N261" i="5" s="1"/>
  <c r="J45" i="5"/>
  <c r="J168" i="5"/>
  <c r="J239" i="5" s="1"/>
  <c r="Q168" i="5"/>
  <c r="Q239" i="5" s="1"/>
  <c r="Q45" i="5"/>
  <c r="H190" i="5"/>
  <c r="H261" i="5" s="1"/>
  <c r="H66" i="5"/>
  <c r="K45" i="5"/>
  <c r="K168" i="5"/>
  <c r="K239" i="5" s="1"/>
  <c r="R190" i="5"/>
  <c r="R261" i="5" s="1"/>
  <c r="R66" i="5"/>
  <c r="Q66" i="5"/>
  <c r="Q190" i="5"/>
  <c r="Q261" i="5" s="1"/>
  <c r="R25" i="5"/>
  <c r="R146" i="5"/>
  <c r="R217" i="5" s="1"/>
  <c r="F146" i="5"/>
  <c r="F217" i="5" s="1"/>
  <c r="F25" i="5"/>
  <c r="G146" i="5"/>
  <c r="G217" i="5" s="1"/>
  <c r="G25" i="5"/>
  <c r="R170" i="5" l="1"/>
  <c r="R241" i="5" s="1"/>
  <c r="D67" i="5"/>
  <c r="D191" i="5"/>
  <c r="D262" i="5" s="1"/>
  <c r="J191" i="5"/>
  <c r="J262" i="5" s="1"/>
  <c r="J67" i="5"/>
  <c r="G46" i="5"/>
  <c r="G169" i="5"/>
  <c r="G240" i="5" s="1"/>
  <c r="K191" i="5"/>
  <c r="K262" i="5" s="1"/>
  <c r="K67" i="5"/>
  <c r="I169" i="5"/>
  <c r="I240" i="5" s="1"/>
  <c r="I46" i="5"/>
  <c r="N46" i="5"/>
  <c r="N169" i="5"/>
  <c r="N240" i="5" s="1"/>
  <c r="E67" i="5"/>
  <c r="E191" i="5"/>
  <c r="E262" i="5" s="1"/>
  <c r="R147" i="5"/>
  <c r="R218" i="5" s="1"/>
  <c r="R26" i="5"/>
  <c r="J169" i="5"/>
  <c r="J240" i="5" s="1"/>
  <c r="J46" i="5"/>
  <c r="G67" i="5"/>
  <c r="G191" i="5"/>
  <c r="G262" i="5" s="1"/>
  <c r="U46" i="5"/>
  <c r="U169" i="5"/>
  <c r="U240" i="5" s="1"/>
  <c r="T46" i="5"/>
  <c r="T169" i="5"/>
  <c r="T240" i="5" s="1"/>
  <c r="F191" i="5"/>
  <c r="F262" i="5" s="1"/>
  <c r="F67" i="5"/>
  <c r="S46" i="5"/>
  <c r="S169" i="5"/>
  <c r="S240" i="5" s="1"/>
  <c r="P169" i="5"/>
  <c r="P240" i="5" s="1"/>
  <c r="P46" i="5"/>
  <c r="S26" i="5"/>
  <c r="S147" i="5"/>
  <c r="S218" i="5" s="1"/>
  <c r="R191" i="5"/>
  <c r="R262" i="5" s="1"/>
  <c r="R67" i="5"/>
  <c r="D46" i="5"/>
  <c r="D169" i="5"/>
  <c r="D240" i="5" s="1"/>
  <c r="F147" i="5"/>
  <c r="F218" i="5" s="1"/>
  <c r="F26" i="5"/>
  <c r="Q169" i="5"/>
  <c r="Q240" i="5" s="1"/>
  <c r="Q46" i="5"/>
  <c r="Q26" i="5"/>
  <c r="Q147" i="5"/>
  <c r="Q218" i="5" s="1"/>
  <c r="U67" i="5"/>
  <c r="U191" i="5"/>
  <c r="U262" i="5" s="1"/>
  <c r="M47" i="5"/>
  <c r="R47" i="5" s="1"/>
  <c r="R171" i="5" s="1"/>
  <c r="R242" i="5" s="1"/>
  <c r="M27" i="5"/>
  <c r="M68" i="5"/>
  <c r="O68" i="5" s="1"/>
  <c r="F46" i="5"/>
  <c r="F169" i="5"/>
  <c r="F240" i="5" s="1"/>
  <c r="P67" i="5"/>
  <c r="P191" i="5"/>
  <c r="P262" i="5" s="1"/>
  <c r="T191" i="5"/>
  <c r="T262" i="5" s="1"/>
  <c r="T67" i="5"/>
  <c r="O147" i="5"/>
  <c r="O218" i="5" s="1"/>
  <c r="O26" i="5"/>
  <c r="G26" i="5"/>
  <c r="G147" i="5"/>
  <c r="G218" i="5" s="1"/>
  <c r="H191" i="5"/>
  <c r="H262" i="5" s="1"/>
  <c r="H67" i="5"/>
  <c r="O46" i="5"/>
  <c r="O169" i="5"/>
  <c r="O240" i="5" s="1"/>
  <c r="Q191" i="5"/>
  <c r="Q262" i="5" s="1"/>
  <c r="Q67" i="5"/>
  <c r="K169" i="5"/>
  <c r="K240" i="5" s="1"/>
  <c r="K46" i="5"/>
  <c r="N191" i="5"/>
  <c r="N262" i="5" s="1"/>
  <c r="N67" i="5"/>
  <c r="S191" i="5"/>
  <c r="S262" i="5" s="1"/>
  <c r="S67" i="5"/>
  <c r="I67" i="5"/>
  <c r="I191" i="5"/>
  <c r="I262" i="5" s="1"/>
  <c r="I26" i="5"/>
  <c r="I147" i="5"/>
  <c r="I218" i="5" s="1"/>
  <c r="N26" i="5"/>
  <c r="N147" i="5"/>
  <c r="N218" i="5" s="1"/>
  <c r="D26" i="5"/>
  <c r="D147" i="5"/>
  <c r="D218" i="5" s="1"/>
  <c r="E147" i="5"/>
  <c r="E218" i="5" s="1"/>
  <c r="E26" i="5"/>
  <c r="C68" i="5"/>
  <c r="C47" i="5"/>
  <c r="C27" i="5"/>
  <c r="H169" i="5"/>
  <c r="H240" i="5" s="1"/>
  <c r="H46" i="5"/>
  <c r="E169" i="5"/>
  <c r="E240" i="5" s="1"/>
  <c r="E46" i="5"/>
  <c r="P26" i="5"/>
  <c r="P147" i="5"/>
  <c r="P218" i="5" s="1"/>
  <c r="H26" i="5"/>
  <c r="H147" i="5"/>
  <c r="H218" i="5" s="1"/>
  <c r="E47" i="5" l="1"/>
  <c r="E170" i="5"/>
  <c r="E241" i="5" s="1"/>
  <c r="C28" i="5"/>
  <c r="C69" i="5"/>
  <c r="C48" i="5"/>
  <c r="I192" i="5"/>
  <c r="I263" i="5" s="1"/>
  <c r="I68" i="5"/>
  <c r="M28" i="5"/>
  <c r="M69" i="5"/>
  <c r="O69" i="5" s="1"/>
  <c r="M48" i="5"/>
  <c r="R48" i="5" s="1"/>
  <c r="F148" i="5"/>
  <c r="F219" i="5" s="1"/>
  <c r="F27" i="5"/>
  <c r="R192" i="5"/>
  <c r="R263" i="5" s="1"/>
  <c r="R68" i="5"/>
  <c r="P170" i="5"/>
  <c r="P241" i="5" s="1"/>
  <c r="P47" i="5"/>
  <c r="F192" i="5"/>
  <c r="F263" i="5" s="1"/>
  <c r="F68" i="5"/>
  <c r="J47" i="5"/>
  <c r="J170" i="5"/>
  <c r="J241" i="5" s="1"/>
  <c r="I47" i="5"/>
  <c r="I170" i="5"/>
  <c r="I241" i="5" s="1"/>
  <c r="H148" i="5"/>
  <c r="H219" i="5" s="1"/>
  <c r="H27" i="5"/>
  <c r="S68" i="5"/>
  <c r="S192" i="5"/>
  <c r="S263" i="5" s="1"/>
  <c r="K47" i="5"/>
  <c r="K170" i="5"/>
  <c r="K241" i="5" s="1"/>
  <c r="T192" i="5"/>
  <c r="T263" i="5" s="1"/>
  <c r="T68" i="5"/>
  <c r="Q148" i="5"/>
  <c r="Q219" i="5" s="1"/>
  <c r="Q27" i="5"/>
  <c r="U47" i="5"/>
  <c r="U170" i="5"/>
  <c r="U241" i="5" s="1"/>
  <c r="E68" i="5"/>
  <c r="E192" i="5"/>
  <c r="E263" i="5" s="1"/>
  <c r="G47" i="5"/>
  <c r="G170" i="5"/>
  <c r="G241" i="5" s="1"/>
  <c r="D192" i="5"/>
  <c r="D263" i="5" s="1"/>
  <c r="D68" i="5"/>
  <c r="N27" i="5"/>
  <c r="N148" i="5"/>
  <c r="N219" i="5" s="1"/>
  <c r="H170" i="5"/>
  <c r="H241" i="5" s="1"/>
  <c r="H47" i="5"/>
  <c r="D148" i="5"/>
  <c r="D219" i="5" s="1"/>
  <c r="D27" i="5"/>
  <c r="I148" i="5"/>
  <c r="I219" i="5" s="1"/>
  <c r="I27" i="5"/>
  <c r="O47" i="5"/>
  <c r="O170" i="5"/>
  <c r="O241" i="5" s="1"/>
  <c r="G148" i="5"/>
  <c r="G219" i="5" s="1"/>
  <c r="G27" i="5"/>
  <c r="F170" i="5"/>
  <c r="F241" i="5" s="1"/>
  <c r="F47" i="5"/>
  <c r="Q47" i="5"/>
  <c r="Q170" i="5"/>
  <c r="Q241" i="5" s="1"/>
  <c r="R27" i="5"/>
  <c r="R148" i="5"/>
  <c r="R219" i="5" s="1"/>
  <c r="K192" i="5"/>
  <c r="K263" i="5" s="1"/>
  <c r="K68" i="5"/>
  <c r="J192" i="5"/>
  <c r="J263" i="5" s="1"/>
  <c r="J68" i="5"/>
  <c r="P192" i="5"/>
  <c r="P263" i="5" s="1"/>
  <c r="P68" i="5"/>
  <c r="P27" i="5"/>
  <c r="P148" i="5"/>
  <c r="P219" i="5" s="1"/>
  <c r="E27" i="5"/>
  <c r="E148" i="5"/>
  <c r="E219" i="5" s="1"/>
  <c r="N68" i="5"/>
  <c r="N192" i="5"/>
  <c r="N263" i="5" s="1"/>
  <c r="Q68" i="5"/>
  <c r="Q193" i="5" s="1"/>
  <c r="Q264" i="5" s="1"/>
  <c r="Q192" i="5"/>
  <c r="Q263" i="5" s="1"/>
  <c r="H192" i="5"/>
  <c r="H263" i="5" s="1"/>
  <c r="H68" i="5"/>
  <c r="O148" i="5"/>
  <c r="O219" i="5" s="1"/>
  <c r="O27" i="5"/>
  <c r="O193" i="5"/>
  <c r="O264" i="5" s="1"/>
  <c r="U68" i="5"/>
  <c r="U192" i="5"/>
  <c r="U263" i="5" s="1"/>
  <c r="D47" i="5"/>
  <c r="D170" i="5"/>
  <c r="D241" i="5" s="1"/>
  <c r="S27" i="5"/>
  <c r="S148" i="5"/>
  <c r="S219" i="5" s="1"/>
  <c r="S47" i="5"/>
  <c r="S170" i="5"/>
  <c r="S241" i="5" s="1"/>
  <c r="T47" i="5"/>
  <c r="T170" i="5"/>
  <c r="T241" i="5" s="1"/>
  <c r="G68" i="5"/>
  <c r="G192" i="5"/>
  <c r="G263" i="5" s="1"/>
  <c r="N170" i="5"/>
  <c r="N241" i="5" s="1"/>
  <c r="N47" i="5"/>
  <c r="N48" i="5" l="1"/>
  <c r="N171" i="5"/>
  <c r="N242" i="5" s="1"/>
  <c r="I149" i="5"/>
  <c r="I220" i="5" s="1"/>
  <c r="I28" i="5"/>
  <c r="H48" i="5"/>
  <c r="H171" i="5"/>
  <c r="H242" i="5" s="1"/>
  <c r="D193" i="5"/>
  <c r="D264" i="5" s="1"/>
  <c r="D69" i="5"/>
  <c r="Q28" i="5"/>
  <c r="Q149" i="5"/>
  <c r="Q220" i="5" s="1"/>
  <c r="H149" i="5"/>
  <c r="H220" i="5" s="1"/>
  <c r="H28" i="5"/>
  <c r="P48" i="5"/>
  <c r="P171" i="5"/>
  <c r="P242" i="5" s="1"/>
  <c r="F28" i="5"/>
  <c r="F149" i="5"/>
  <c r="F220" i="5" s="1"/>
  <c r="M29" i="5"/>
  <c r="M49" i="5"/>
  <c r="M70" i="5"/>
  <c r="T48" i="5"/>
  <c r="T171" i="5"/>
  <c r="T242" i="5" s="1"/>
  <c r="S28" i="5"/>
  <c r="S149" i="5"/>
  <c r="S220" i="5" s="1"/>
  <c r="U193" i="5"/>
  <c r="U264" i="5" s="1"/>
  <c r="U69" i="5"/>
  <c r="E149" i="5"/>
  <c r="E220" i="5" s="1"/>
  <c r="E28" i="5"/>
  <c r="Q48" i="5"/>
  <c r="Q171" i="5"/>
  <c r="Q242" i="5" s="1"/>
  <c r="E69" i="5"/>
  <c r="E193" i="5"/>
  <c r="E264" i="5" s="1"/>
  <c r="K48" i="5"/>
  <c r="K171" i="5"/>
  <c r="K242" i="5" s="1"/>
  <c r="J48" i="5"/>
  <c r="J171" i="5"/>
  <c r="J242" i="5" s="1"/>
  <c r="I69" i="5"/>
  <c r="I193" i="5"/>
  <c r="I264" i="5" s="1"/>
  <c r="C29" i="5"/>
  <c r="C49" i="5"/>
  <c r="C70" i="5"/>
  <c r="K193" i="5"/>
  <c r="K264" i="5" s="1"/>
  <c r="K69" i="5"/>
  <c r="O70" i="5"/>
  <c r="O194" i="5"/>
  <c r="O265" i="5" s="1"/>
  <c r="H193" i="5"/>
  <c r="H264" i="5" s="1"/>
  <c r="H69" i="5"/>
  <c r="J69" i="5"/>
  <c r="J193" i="5"/>
  <c r="J264" i="5" s="1"/>
  <c r="F171" i="5"/>
  <c r="F242" i="5" s="1"/>
  <c r="F48" i="5"/>
  <c r="D149" i="5"/>
  <c r="D220" i="5" s="1"/>
  <c r="D28" i="5"/>
  <c r="T193" i="5"/>
  <c r="T264" i="5" s="1"/>
  <c r="T69" i="5"/>
  <c r="F193" i="5"/>
  <c r="F264" i="5" s="1"/>
  <c r="F69" i="5"/>
  <c r="R69" i="5"/>
  <c r="R193" i="5"/>
  <c r="R264" i="5" s="1"/>
  <c r="R172" i="5"/>
  <c r="R243" i="5" s="1"/>
  <c r="R49" i="5"/>
  <c r="O149" i="5"/>
  <c r="O220" i="5" s="1"/>
  <c r="O28" i="5"/>
  <c r="P69" i="5"/>
  <c r="P193" i="5"/>
  <c r="P264" i="5" s="1"/>
  <c r="G28" i="5"/>
  <c r="G149" i="5"/>
  <c r="G220" i="5" s="1"/>
  <c r="G193" i="5"/>
  <c r="G264" i="5" s="1"/>
  <c r="G69" i="5"/>
  <c r="S171" i="5"/>
  <c r="S242" i="5" s="1"/>
  <c r="S48" i="5"/>
  <c r="D171" i="5"/>
  <c r="D242" i="5" s="1"/>
  <c r="D48" i="5"/>
  <c r="N193" i="5"/>
  <c r="N264" i="5" s="1"/>
  <c r="N69" i="5"/>
  <c r="P28" i="5"/>
  <c r="P149" i="5"/>
  <c r="P220" i="5" s="1"/>
  <c r="R28" i="5"/>
  <c r="R149" i="5"/>
  <c r="R220" i="5" s="1"/>
  <c r="O48" i="5"/>
  <c r="O171" i="5"/>
  <c r="O242" i="5" s="1"/>
  <c r="N149" i="5"/>
  <c r="N220" i="5" s="1"/>
  <c r="N28" i="5"/>
  <c r="G48" i="5"/>
  <c r="G171" i="5"/>
  <c r="G242" i="5" s="1"/>
  <c r="U48" i="5"/>
  <c r="U171" i="5"/>
  <c r="U242" i="5" s="1"/>
  <c r="S69" i="5"/>
  <c r="S193" i="5"/>
  <c r="S264" i="5" s="1"/>
  <c r="I171" i="5"/>
  <c r="I242" i="5" s="1"/>
  <c r="I48" i="5"/>
  <c r="Q69" i="5"/>
  <c r="Q194" i="5" s="1"/>
  <c r="Q265" i="5" s="1"/>
  <c r="E171" i="5"/>
  <c r="E242" i="5" s="1"/>
  <c r="E48" i="5"/>
  <c r="R173" i="5" l="1"/>
  <c r="R244" i="5" s="1"/>
  <c r="D29" i="5"/>
  <c r="D150" i="5"/>
  <c r="D221" i="5" s="1"/>
  <c r="Q49" i="5"/>
  <c r="Q172" i="5"/>
  <c r="Q243" i="5" s="1"/>
  <c r="O49" i="5"/>
  <c r="O172" i="5"/>
  <c r="O243" i="5" s="1"/>
  <c r="P70" i="5"/>
  <c r="P194" i="5"/>
  <c r="P265" i="5" s="1"/>
  <c r="J70" i="5"/>
  <c r="J194" i="5"/>
  <c r="J265" i="5" s="1"/>
  <c r="O195" i="5"/>
  <c r="O266" i="5" s="1"/>
  <c r="E29" i="5"/>
  <c r="E150" i="5"/>
  <c r="E221" i="5" s="1"/>
  <c r="Q70" i="5"/>
  <c r="F29" i="5"/>
  <c r="F150" i="5"/>
  <c r="F221" i="5" s="1"/>
  <c r="K49" i="5"/>
  <c r="K172" i="5"/>
  <c r="K243" i="5" s="1"/>
  <c r="D70" i="5"/>
  <c r="D194" i="5"/>
  <c r="D265" i="5" s="1"/>
  <c r="S70" i="5"/>
  <c r="S194" i="5"/>
  <c r="S265" i="5" s="1"/>
  <c r="I49" i="5"/>
  <c r="I172" i="5"/>
  <c r="I243" i="5" s="1"/>
  <c r="N29" i="5"/>
  <c r="N150" i="5"/>
  <c r="N221" i="5" s="1"/>
  <c r="N194" i="5"/>
  <c r="N265" i="5" s="1"/>
  <c r="N70" i="5"/>
  <c r="O29" i="5"/>
  <c r="O150" i="5"/>
  <c r="O221" i="5" s="1"/>
  <c r="T194" i="5"/>
  <c r="T265" i="5" s="1"/>
  <c r="T70" i="5"/>
  <c r="F172" i="5"/>
  <c r="F243" i="5" s="1"/>
  <c r="F49" i="5"/>
  <c r="H70" i="5"/>
  <c r="H194" i="5"/>
  <c r="H265" i="5" s="1"/>
  <c r="K70" i="5"/>
  <c r="K194" i="5"/>
  <c r="K265" i="5" s="1"/>
  <c r="C50" i="5"/>
  <c r="C71" i="5"/>
  <c r="J172" i="5"/>
  <c r="J243" i="5" s="1"/>
  <c r="J49" i="5"/>
  <c r="E194" i="5"/>
  <c r="E265" i="5" s="1"/>
  <c r="E70" i="5"/>
  <c r="S150" i="5"/>
  <c r="S221" i="5" s="1"/>
  <c r="S29" i="5"/>
  <c r="D172" i="5"/>
  <c r="D243" i="5" s="1"/>
  <c r="D49" i="5"/>
  <c r="G70" i="5"/>
  <c r="G194" i="5"/>
  <c r="G265" i="5" s="1"/>
  <c r="F194" i="5"/>
  <c r="F265" i="5" s="1"/>
  <c r="F70" i="5"/>
  <c r="I70" i="5"/>
  <c r="I194" i="5"/>
  <c r="I265" i="5" s="1"/>
  <c r="T172" i="5"/>
  <c r="T243" i="5" s="1"/>
  <c r="T49" i="5"/>
  <c r="H150" i="5"/>
  <c r="H221" i="5" s="1"/>
  <c r="H29" i="5"/>
  <c r="I150" i="5"/>
  <c r="I221" i="5" s="1"/>
  <c r="I29" i="5"/>
  <c r="G49" i="5"/>
  <c r="G172" i="5"/>
  <c r="G243" i="5" s="1"/>
  <c r="P150" i="5"/>
  <c r="P221" i="5" s="1"/>
  <c r="P29" i="5"/>
  <c r="S172" i="5"/>
  <c r="S243" i="5" s="1"/>
  <c r="S49" i="5"/>
  <c r="E49" i="5"/>
  <c r="E172" i="5"/>
  <c r="E243" i="5" s="1"/>
  <c r="U49" i="5"/>
  <c r="U172" i="5"/>
  <c r="U243" i="5" s="1"/>
  <c r="R29" i="5"/>
  <c r="R150" i="5"/>
  <c r="R221" i="5" s="1"/>
  <c r="G150" i="5"/>
  <c r="G221" i="5" s="1"/>
  <c r="G29" i="5"/>
  <c r="R194" i="5"/>
  <c r="R265" i="5" s="1"/>
  <c r="R70" i="5"/>
  <c r="U70" i="5"/>
  <c r="U194" i="5"/>
  <c r="U265" i="5" s="1"/>
  <c r="M50" i="5"/>
  <c r="R50" i="5" s="1"/>
  <c r="M71" i="5"/>
  <c r="O71" i="5" s="1"/>
  <c r="P49" i="5"/>
  <c r="P172" i="5"/>
  <c r="P243" i="5" s="1"/>
  <c r="Q150" i="5"/>
  <c r="Q221" i="5" s="1"/>
  <c r="Q29" i="5"/>
  <c r="H49" i="5"/>
  <c r="H172" i="5"/>
  <c r="H243" i="5" s="1"/>
  <c r="N49" i="5"/>
  <c r="N172" i="5"/>
  <c r="N243" i="5" s="1"/>
  <c r="R51" i="5" l="1"/>
  <c r="R175" i="5" s="1"/>
  <c r="R246" i="5" s="1"/>
  <c r="R174" i="5"/>
  <c r="R245" i="5" s="1"/>
  <c r="O196" i="5"/>
  <c r="O267" i="5" s="1"/>
  <c r="O72" i="5"/>
  <c r="O197" i="5" s="1"/>
  <c r="O268" i="5" s="1"/>
  <c r="H50" i="5"/>
  <c r="H173" i="5"/>
  <c r="H244" i="5" s="1"/>
  <c r="P50" i="5"/>
  <c r="P173" i="5"/>
  <c r="P244" i="5" s="1"/>
  <c r="U71" i="5"/>
  <c r="U195" i="5"/>
  <c r="U266" i="5" s="1"/>
  <c r="U50" i="5"/>
  <c r="U173" i="5"/>
  <c r="U244" i="5" s="1"/>
  <c r="G173" i="5"/>
  <c r="G244" i="5" s="1"/>
  <c r="G50" i="5"/>
  <c r="I71" i="5"/>
  <c r="I195" i="5"/>
  <c r="I266" i="5" s="1"/>
  <c r="G195" i="5"/>
  <c r="G266" i="5" s="1"/>
  <c r="G71" i="5"/>
  <c r="K195" i="5"/>
  <c r="K266" i="5" s="1"/>
  <c r="K71" i="5"/>
  <c r="O30" i="5"/>
  <c r="O152" i="5" s="1"/>
  <c r="O223" i="5" s="1"/>
  <c r="O151" i="5"/>
  <c r="O222" i="5" s="1"/>
  <c r="N30" i="5"/>
  <c r="N152" i="5" s="1"/>
  <c r="N223" i="5" s="1"/>
  <c r="N151" i="5"/>
  <c r="N222" i="5" s="1"/>
  <c r="S71" i="5"/>
  <c r="S195" i="5"/>
  <c r="S266" i="5" s="1"/>
  <c r="K50" i="5"/>
  <c r="K173" i="5"/>
  <c r="K244" i="5" s="1"/>
  <c r="Q30" i="5"/>
  <c r="Q152" i="5" s="1"/>
  <c r="Q223" i="5" s="1"/>
  <c r="Q151" i="5"/>
  <c r="Q222" i="5" s="1"/>
  <c r="R71" i="5"/>
  <c r="R195" i="5"/>
  <c r="R266" i="5" s="1"/>
  <c r="P30" i="5"/>
  <c r="P152" i="5" s="1"/>
  <c r="P223" i="5" s="1"/>
  <c r="P151" i="5"/>
  <c r="P222" i="5" s="1"/>
  <c r="I151" i="5"/>
  <c r="I222" i="5" s="1"/>
  <c r="I30" i="5"/>
  <c r="I152" i="5" s="1"/>
  <c r="I223" i="5" s="1"/>
  <c r="T50" i="5"/>
  <c r="T173" i="5"/>
  <c r="T244" i="5" s="1"/>
  <c r="F195" i="5"/>
  <c r="F266" i="5" s="1"/>
  <c r="F71" i="5"/>
  <c r="D50" i="5"/>
  <c r="D173" i="5"/>
  <c r="D244" i="5" s="1"/>
  <c r="E195" i="5"/>
  <c r="E266" i="5" s="1"/>
  <c r="E71" i="5"/>
  <c r="T195" i="5"/>
  <c r="T266" i="5" s="1"/>
  <c r="T71" i="5"/>
  <c r="N71" i="5"/>
  <c r="N195" i="5"/>
  <c r="N266" i="5" s="1"/>
  <c r="E30" i="5"/>
  <c r="E152" i="5" s="1"/>
  <c r="E223" i="5" s="1"/>
  <c r="E151" i="5"/>
  <c r="E222" i="5" s="1"/>
  <c r="J71" i="5"/>
  <c r="J195" i="5"/>
  <c r="J266" i="5" s="1"/>
  <c r="O50" i="5"/>
  <c r="O173" i="5"/>
  <c r="O244" i="5" s="1"/>
  <c r="D30" i="5"/>
  <c r="D152" i="5" s="1"/>
  <c r="D223" i="5" s="1"/>
  <c r="D151" i="5"/>
  <c r="D222" i="5" s="1"/>
  <c r="R30" i="5"/>
  <c r="R152" i="5" s="1"/>
  <c r="R223" i="5" s="1"/>
  <c r="R151" i="5"/>
  <c r="R222" i="5" s="1"/>
  <c r="E50" i="5"/>
  <c r="E173" i="5"/>
  <c r="E244" i="5" s="1"/>
  <c r="H71" i="5"/>
  <c r="H195" i="5"/>
  <c r="H266" i="5" s="1"/>
  <c r="I50" i="5"/>
  <c r="I173" i="5"/>
  <c r="I244" i="5" s="1"/>
  <c r="D195" i="5"/>
  <c r="D266" i="5" s="1"/>
  <c r="D71" i="5"/>
  <c r="F151" i="5"/>
  <c r="F222" i="5" s="1"/>
  <c r="F30" i="5"/>
  <c r="F152" i="5" s="1"/>
  <c r="F223" i="5" s="1"/>
  <c r="N173" i="5"/>
  <c r="N244" i="5" s="1"/>
  <c r="N50" i="5"/>
  <c r="G151" i="5"/>
  <c r="G222" i="5" s="1"/>
  <c r="G30" i="5"/>
  <c r="G152" i="5" s="1"/>
  <c r="G223" i="5" s="1"/>
  <c r="S173" i="5"/>
  <c r="S244" i="5" s="1"/>
  <c r="S50" i="5"/>
  <c r="H30" i="5"/>
  <c r="H152" i="5" s="1"/>
  <c r="H223" i="5" s="1"/>
  <c r="H151" i="5"/>
  <c r="H222" i="5" s="1"/>
  <c r="S151" i="5"/>
  <c r="S222" i="5" s="1"/>
  <c r="S30" i="5"/>
  <c r="S152" i="5" s="1"/>
  <c r="S223" i="5" s="1"/>
  <c r="J50" i="5"/>
  <c r="J173" i="5"/>
  <c r="J244" i="5" s="1"/>
  <c r="F50" i="5"/>
  <c r="F173" i="5"/>
  <c r="F244" i="5" s="1"/>
  <c r="Q71" i="5"/>
  <c r="Q195" i="5"/>
  <c r="Q266" i="5" s="1"/>
  <c r="P195" i="5"/>
  <c r="P266" i="5" s="1"/>
  <c r="P71" i="5"/>
  <c r="Q50" i="5"/>
  <c r="Q173" i="5"/>
  <c r="Q244" i="5" s="1"/>
  <c r="G274" i="5" l="1"/>
  <c r="F274" i="5"/>
  <c r="I274" i="5"/>
  <c r="N274" i="5"/>
  <c r="D275" i="5" s="1"/>
  <c r="O279" i="5"/>
  <c r="R274" i="5"/>
  <c r="H275" i="5" s="1"/>
  <c r="E274" i="5"/>
  <c r="P274" i="5"/>
  <c r="F275" i="5" s="1"/>
  <c r="O274" i="5"/>
  <c r="E275" i="5" s="1"/>
  <c r="R278" i="5"/>
  <c r="R281" i="5" s="1"/>
  <c r="E196" i="5"/>
  <c r="E267" i="5" s="1"/>
  <c r="E72" i="5"/>
  <c r="E197" i="5" s="1"/>
  <c r="E268" i="5" s="1"/>
  <c r="F196" i="5"/>
  <c r="F267" i="5" s="1"/>
  <c r="F72" i="5"/>
  <c r="F197" i="5" s="1"/>
  <c r="F268" i="5" s="1"/>
  <c r="K72" i="5"/>
  <c r="K197" i="5" s="1"/>
  <c r="K268" i="5" s="1"/>
  <c r="K196" i="5"/>
  <c r="K267" i="5" s="1"/>
  <c r="Q51" i="5"/>
  <c r="Q175" i="5" s="1"/>
  <c r="Q246" i="5" s="1"/>
  <c r="Q174" i="5"/>
  <c r="Q245" i="5" s="1"/>
  <c r="Q72" i="5"/>
  <c r="Q197" i="5" s="1"/>
  <c r="Q268" i="5" s="1"/>
  <c r="Q196" i="5"/>
  <c r="Q267" i="5" s="1"/>
  <c r="J51" i="5"/>
  <c r="J175" i="5" s="1"/>
  <c r="J246" i="5" s="1"/>
  <c r="J174" i="5"/>
  <c r="J245" i="5" s="1"/>
  <c r="H274" i="5"/>
  <c r="I174" i="5"/>
  <c r="I245" i="5" s="1"/>
  <c r="I51" i="5"/>
  <c r="I175" i="5" s="1"/>
  <c r="I246" i="5" s="1"/>
  <c r="E174" i="5"/>
  <c r="E245" i="5" s="1"/>
  <c r="E51" i="5"/>
  <c r="E175" i="5" s="1"/>
  <c r="E246" i="5" s="1"/>
  <c r="D274" i="5"/>
  <c r="J196" i="5"/>
  <c r="J267" i="5" s="1"/>
  <c r="J72" i="5"/>
  <c r="J197" i="5" s="1"/>
  <c r="J268" i="5" s="1"/>
  <c r="N72" i="5"/>
  <c r="N197" i="5" s="1"/>
  <c r="N268" i="5" s="1"/>
  <c r="N196" i="5"/>
  <c r="N267" i="5" s="1"/>
  <c r="R72" i="5"/>
  <c r="R197" i="5" s="1"/>
  <c r="R268" i="5" s="1"/>
  <c r="R196" i="5"/>
  <c r="R267" i="5" s="1"/>
  <c r="K51" i="5"/>
  <c r="K175" i="5" s="1"/>
  <c r="K246" i="5" s="1"/>
  <c r="K174" i="5"/>
  <c r="K245" i="5" s="1"/>
  <c r="I72" i="5"/>
  <c r="I197" i="5" s="1"/>
  <c r="I268" i="5" s="1"/>
  <c r="I196" i="5"/>
  <c r="I267" i="5" s="1"/>
  <c r="U51" i="5"/>
  <c r="U175" i="5" s="1"/>
  <c r="U246" i="5" s="1"/>
  <c r="U174" i="5"/>
  <c r="U245" i="5" s="1"/>
  <c r="P174" i="5"/>
  <c r="P245" i="5" s="1"/>
  <c r="P51" i="5"/>
  <c r="P175" i="5" s="1"/>
  <c r="P246" i="5" s="1"/>
  <c r="P72" i="5"/>
  <c r="P197" i="5" s="1"/>
  <c r="P268" i="5" s="1"/>
  <c r="P196" i="5"/>
  <c r="P267" i="5" s="1"/>
  <c r="S274" i="5"/>
  <c r="I275" i="5" s="1"/>
  <c r="S174" i="5"/>
  <c r="S245" i="5" s="1"/>
  <c r="S51" i="5"/>
  <c r="S175" i="5" s="1"/>
  <c r="S246" i="5" s="1"/>
  <c r="N51" i="5"/>
  <c r="N175" i="5" s="1"/>
  <c r="N246" i="5" s="1"/>
  <c r="N174" i="5"/>
  <c r="N245" i="5" s="1"/>
  <c r="D72" i="5"/>
  <c r="D197" i="5" s="1"/>
  <c r="D268" i="5" s="1"/>
  <c r="D196" i="5"/>
  <c r="D267" i="5" s="1"/>
  <c r="T72" i="5"/>
  <c r="T197" i="5" s="1"/>
  <c r="T268" i="5" s="1"/>
  <c r="T196" i="5"/>
  <c r="T267" i="5" s="1"/>
  <c r="Q274" i="5"/>
  <c r="G275" i="5" s="1"/>
  <c r="G72" i="5"/>
  <c r="G197" i="5" s="1"/>
  <c r="G268" i="5" s="1"/>
  <c r="G196" i="5"/>
  <c r="G267" i="5" s="1"/>
  <c r="G174" i="5"/>
  <c r="G245" i="5" s="1"/>
  <c r="G51" i="5"/>
  <c r="G175" i="5" s="1"/>
  <c r="G246" i="5" s="1"/>
  <c r="F174" i="5"/>
  <c r="F245" i="5" s="1"/>
  <c r="F51" i="5"/>
  <c r="F175" i="5" s="1"/>
  <c r="F246" i="5" s="1"/>
  <c r="H196" i="5"/>
  <c r="H267" i="5" s="1"/>
  <c r="H72" i="5"/>
  <c r="H197" i="5" s="1"/>
  <c r="H268" i="5" s="1"/>
  <c r="O51" i="5"/>
  <c r="O175" i="5" s="1"/>
  <c r="O246" i="5" s="1"/>
  <c r="O174" i="5"/>
  <c r="O245" i="5" s="1"/>
  <c r="D174" i="5"/>
  <c r="D245" i="5" s="1"/>
  <c r="D51" i="5"/>
  <c r="D175" i="5" s="1"/>
  <c r="D246" i="5" s="1"/>
  <c r="T174" i="5"/>
  <c r="T245" i="5" s="1"/>
  <c r="T51" i="5"/>
  <c r="T175" i="5" s="1"/>
  <c r="T246" i="5" s="1"/>
  <c r="S72" i="5"/>
  <c r="S197" i="5" s="1"/>
  <c r="S268" i="5" s="1"/>
  <c r="S196" i="5"/>
  <c r="S267" i="5" s="1"/>
  <c r="U196" i="5"/>
  <c r="U267" i="5" s="1"/>
  <c r="U72" i="5"/>
  <c r="U197" i="5" s="1"/>
  <c r="U268" i="5" s="1"/>
  <c r="H51" i="5"/>
  <c r="H175" i="5" s="1"/>
  <c r="H246" i="5" s="1"/>
  <c r="H174" i="5"/>
  <c r="H245" i="5" s="1"/>
  <c r="G287" i="5" l="1"/>
  <c r="E287" i="5"/>
  <c r="E278" i="5"/>
  <c r="E281" i="5" s="1"/>
  <c r="H287" i="5"/>
  <c r="F287" i="5"/>
  <c r="I278" i="5"/>
  <c r="I281" i="5" s="1"/>
  <c r="I287" i="5"/>
  <c r="F278" i="5"/>
  <c r="F281" i="5" s="1"/>
  <c r="E279" i="5"/>
  <c r="E282" i="5" s="1"/>
  <c r="N278" i="5"/>
  <c r="N281" i="5" s="1"/>
  <c r="T278" i="5"/>
  <c r="T281" i="5" s="1"/>
  <c r="O282" i="5"/>
  <c r="U278" i="5"/>
  <c r="U281" i="5" s="1"/>
  <c r="K278" i="5"/>
  <c r="K281" i="5" s="1"/>
  <c r="N279" i="5"/>
  <c r="N282" i="5" s="1"/>
  <c r="Q279" i="5"/>
  <c r="Q282" i="5" s="1"/>
  <c r="K279" i="5"/>
  <c r="K282" i="5" s="1"/>
  <c r="U279" i="5"/>
  <c r="U282" i="5" s="1"/>
  <c r="S279" i="5"/>
  <c r="S282" i="5" s="1"/>
  <c r="D278" i="5"/>
  <c r="D281" i="5" s="1"/>
  <c r="H279" i="5"/>
  <c r="H282" i="5" s="1"/>
  <c r="G278" i="5"/>
  <c r="G281" i="5" s="1"/>
  <c r="D279" i="5"/>
  <c r="D282" i="5" s="1"/>
  <c r="P278" i="5"/>
  <c r="P281" i="5" s="1"/>
  <c r="F288" i="5" s="1"/>
  <c r="J279" i="5"/>
  <c r="J282" i="5" s="1"/>
  <c r="I279" i="5"/>
  <c r="I282" i="5" s="1"/>
  <c r="R279" i="5"/>
  <c r="R282" i="5" s="1"/>
  <c r="J278" i="5"/>
  <c r="J281" i="5" s="1"/>
  <c r="Q278" i="5"/>
  <c r="Q281" i="5" s="1"/>
  <c r="F279" i="5"/>
  <c r="F282" i="5" s="1"/>
  <c r="T279" i="5"/>
  <c r="T282" i="5" s="1"/>
  <c r="H278" i="5"/>
  <c r="H281" i="5" s="1"/>
  <c r="H288" i="5" s="1"/>
  <c r="O278" i="5"/>
  <c r="O281" i="5" s="1"/>
  <c r="G279" i="5"/>
  <c r="G282" i="5" s="1"/>
  <c r="S278" i="5"/>
  <c r="S281" i="5" s="1"/>
  <c r="P279" i="5"/>
  <c r="P282" i="5" s="1"/>
  <c r="D287" i="5"/>
  <c r="K289" i="5" l="1"/>
  <c r="D289" i="5"/>
  <c r="I289" i="5"/>
  <c r="E288" i="5"/>
  <c r="D288" i="5"/>
  <c r="G288" i="5"/>
  <c r="J289" i="5"/>
  <c r="I288" i="5"/>
  <c r="H289" i="5"/>
  <c r="E289" i="5"/>
  <c r="J288" i="5"/>
  <c r="K288" i="5"/>
  <c r="G289" i="5"/>
  <c r="F289" i="5"/>
</calcChain>
</file>

<file path=xl/sharedStrings.xml><?xml version="1.0" encoding="utf-8"?>
<sst xmlns="http://schemas.openxmlformats.org/spreadsheetml/2006/main" count="67" uniqueCount="48">
  <si>
    <t>Scenario 1</t>
  </si>
  <si>
    <t>Screening</t>
  </si>
  <si>
    <t>Screening and HCl leaching</t>
  </si>
  <si>
    <t>Offsite disposal</t>
  </si>
  <si>
    <t>Stabilization with phosphate amendment</t>
  </si>
  <si>
    <t>Offsite landfilling</t>
  </si>
  <si>
    <t>Offsite rebuilding</t>
  </si>
  <si>
    <t>Onsite rebuilding</t>
  </si>
  <si>
    <t>Scenario 2</t>
  </si>
  <si>
    <t>Thresholds and Costs of Action</t>
  </si>
  <si>
    <t>Threshold (mg/kg soil)</t>
  </si>
  <si>
    <t>Target (mg/kg soil)</t>
  </si>
  <si>
    <t>Rate of Return (%)</t>
  </si>
  <si>
    <t>Years since present</t>
  </si>
  <si>
    <t>Cleanup Soil Mass (tons)</t>
  </si>
  <si>
    <t xml:space="preserve">Cost per Training Day Lost </t>
  </si>
  <si>
    <t>Cost per ton of Soil</t>
  </si>
  <si>
    <t xml:space="preserve">Remediation/Rebuilding One Time Cost </t>
  </si>
  <si>
    <t>Scenario 3</t>
  </si>
  <si>
    <t xml:space="preserve">No Action </t>
  </si>
  <si>
    <t>Management Action</t>
  </si>
  <si>
    <t>NPV:</t>
  </si>
  <si>
    <t>NPV</t>
  </si>
  <si>
    <t>Total</t>
  </si>
  <si>
    <t>Cost at Time of Implementation</t>
  </si>
  <si>
    <t xml:space="preserve">Impacts due to Contaminant Concentration </t>
  </si>
  <si>
    <t>Error =</t>
  </si>
  <si>
    <t>(+) Error</t>
  </si>
  <si>
    <t>(-) Error</t>
  </si>
  <si>
    <t>Upper Bound</t>
  </si>
  <si>
    <t>Lower Bound</t>
  </si>
  <si>
    <t xml:space="preserve">Likelihood of Occurrence = </t>
  </si>
  <si>
    <t>Weighted Sum NPV</t>
  </si>
  <si>
    <t>Weighted (+) Error</t>
  </si>
  <si>
    <t>Weighted (-) Error</t>
  </si>
  <si>
    <t>Treatment Duration (Days)</t>
  </si>
  <si>
    <t>Should this be area, volume, density?</t>
  </si>
  <si>
    <t>Temporary Closure with No Remediation (Natural Recovery)</t>
  </si>
  <si>
    <t>Temporary Closure with Remediation (Different Methods)</t>
  </si>
  <si>
    <t>Note - these methods pertain to lead, but applicable to other contaminats?</t>
  </si>
  <si>
    <t>Permanent Closure with Rebuilding (Cost of Current Cleanup and New Range)</t>
  </si>
  <si>
    <t>Do you want to call discount rate?</t>
  </si>
  <si>
    <t>Concentrations for Climate Scenario 1 (mg/kg soil)</t>
  </si>
  <si>
    <t>Concentrations for Climate Scenario 2 (mg/kg soil)</t>
  </si>
  <si>
    <t>Concentrations for Climate Scenario 3 (mg/kg soil)</t>
  </si>
  <si>
    <t>Should this error term change with time?  If so should it be start/end % or annual imput?</t>
  </si>
  <si>
    <t>These need to add to 100%</t>
  </si>
  <si>
    <t>##Double click on the objects to view following pages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</si>
</sst>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6" x14ac:knownFonts="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6"/>
      <color theme="1"/>
      <name val="Arial"/>
      <scheme val="minor"/>
    </font>
    <font>
      <sz val="14"/>
      <color theme="1"/>
      <name val="Arial"/>
      <scheme val="minor"/>
    </font>
    <font>
      <sz val="18"/>
      <color theme="1"/>
      <name val="Arial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sz val="12"/>
      <color rgb="FFFF0000"/>
      <name val="Arial"/>
      <family val="2"/>
      <scheme val="minor"/>
    </font>
    <font>
      <sz val="16"/>
      <color theme="1"/>
      <name val="Arial"/>
      <family val="2"/>
      <scheme val="minor"/>
    </font>
    <font>
      <sz val="12"/>
      <name val="Arial"/>
      <family val="2"/>
      <scheme val="minor"/>
    </font>
    <font>
      <sz val="18"/>
      <color theme="1"/>
      <name val="Arial"/>
      <family val="2"/>
      <scheme val="minor"/>
    </font>
    <font>
      <sz val="8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sz val="9"/>
      <color theme="1"/>
      <name val="Arial"/>
      <family val="2"/>
      <scheme val="minor"/>
    </font>
    <font>
      <sz val="10"/>
      <color rgb="FF00B050"/>
      <name val="Arial"/>
      <family val="2"/>
      <scheme val="minor"/>
    </font>
    <font>
      <sz val="14"/>
      <color rgb="FF00B050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</borders>
  <cellStyleXfs count="155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32"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0" xfId="0" applyFill="1" applyBorder="1"/>
    <xf numFmtId="0" fontId="4" fillId="4" borderId="0" xfId="0" applyFont="1" applyFill="1"/>
    <xf numFmtId="0" fontId="0" fillId="4" borderId="0" xfId="0" applyFill="1"/>
    <xf numFmtId="0" fontId="0" fillId="2" borderId="1" xfId="0" applyFill="1" applyBorder="1"/>
    <xf numFmtId="164" fontId="0" fillId="2" borderId="1" xfId="0" applyNumberFormat="1" applyFill="1" applyBorder="1"/>
    <xf numFmtId="0" fontId="0" fillId="2" borderId="1" xfId="0" applyNumberFormat="1" applyFill="1" applyBorder="1"/>
    <xf numFmtId="0" fontId="0" fillId="0" borderId="0" xfId="0" applyAlignment="1">
      <alignment vertical="justify"/>
    </xf>
    <xf numFmtId="0" fontId="0" fillId="0" borderId="0" xfId="0" applyBorder="1" applyAlignment="1">
      <alignment vertical="justify"/>
    </xf>
    <xf numFmtId="0" fontId="0" fillId="0" borderId="5" xfId="0" applyBorder="1" applyAlignment="1">
      <alignment vertical="justify"/>
    </xf>
    <xf numFmtId="0" fontId="0" fillId="2" borderId="1" xfId="0" applyFill="1" applyBorder="1" applyAlignment="1">
      <alignment vertical="justify"/>
    </xf>
    <xf numFmtId="164" fontId="0" fillId="2" borderId="1" xfId="0" applyNumberFormat="1" applyFill="1" applyBorder="1" applyAlignment="1">
      <alignment vertical="justify"/>
    </xf>
    <xf numFmtId="164" fontId="0" fillId="0" borderId="0" xfId="0" applyNumberFormat="1" applyBorder="1" applyAlignment="1">
      <alignment vertical="justify"/>
    </xf>
    <xf numFmtId="0" fontId="0" fillId="2" borderId="7" xfId="0" applyFill="1" applyBorder="1" applyAlignment="1">
      <alignment vertical="justify"/>
    </xf>
    <xf numFmtId="164" fontId="0" fillId="2" borderId="7" xfId="0" applyNumberFormat="1" applyFill="1" applyBorder="1" applyAlignment="1">
      <alignment vertical="justify"/>
    </xf>
    <xf numFmtId="0" fontId="10" fillId="4" borderId="0" xfId="0" applyFont="1" applyFill="1"/>
    <xf numFmtId="0" fontId="0" fillId="0" borderId="0" xfId="0" applyFill="1" applyBorder="1" applyAlignment="1">
      <alignment wrapText="1"/>
    </xf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8" fillId="5" borderId="12" xfId="0" applyFont="1" applyFill="1" applyBorder="1" applyAlignment="1"/>
    <xf numFmtId="0" fontId="0" fillId="5" borderId="1" xfId="0" applyFill="1" applyBorder="1" applyAlignment="1">
      <alignment wrapText="1"/>
    </xf>
    <xf numFmtId="0" fontId="0" fillId="0" borderId="6" xfId="0" applyFill="1" applyBorder="1"/>
    <xf numFmtId="2" fontId="0" fillId="0" borderId="0" xfId="0" applyNumberFormat="1" applyBorder="1"/>
    <xf numFmtId="2" fontId="0" fillId="0" borderId="0" xfId="0" applyNumberFormat="1"/>
    <xf numFmtId="2" fontId="0" fillId="4" borderId="0" xfId="0" applyNumberFormat="1" applyFill="1"/>
    <xf numFmtId="2" fontId="0" fillId="5" borderId="13" xfId="0" applyNumberFormat="1" applyFill="1" applyBorder="1" applyAlignment="1"/>
    <xf numFmtId="2" fontId="0" fillId="5" borderId="14" xfId="0" applyNumberFormat="1" applyFill="1" applyBorder="1" applyAlignment="1"/>
    <xf numFmtId="2" fontId="0" fillId="0" borderId="3" xfId="0" applyNumberFormat="1" applyBorder="1" applyAlignment="1">
      <alignment wrapText="1"/>
    </xf>
    <xf numFmtId="2" fontId="8" fillId="5" borderId="12" xfId="0" applyNumberFormat="1" applyFont="1" applyFill="1" applyBorder="1" applyAlignment="1"/>
    <xf numFmtId="2" fontId="0" fillId="5" borderId="1" xfId="0" applyNumberFormat="1" applyFill="1" applyBorder="1" applyAlignment="1">
      <alignment wrapText="1"/>
    </xf>
    <xf numFmtId="2" fontId="0" fillId="0" borderId="0" xfId="0" applyNumberFormat="1" applyBorder="1" applyAlignment="1">
      <alignment wrapText="1"/>
    </xf>
    <xf numFmtId="2" fontId="0" fillId="6" borderId="1" xfId="0" applyNumberFormat="1" applyFill="1" applyBorder="1"/>
    <xf numFmtId="2" fontId="0" fillId="6" borderId="9" xfId="0" applyNumberFormat="1" applyFill="1" applyBorder="1"/>
    <xf numFmtId="2" fontId="0" fillId="6" borderId="7" xfId="0" applyNumberFormat="1" applyFill="1" applyBorder="1"/>
    <xf numFmtId="2" fontId="0" fillId="0" borderId="6" xfId="0" applyNumberFormat="1" applyBorder="1"/>
    <xf numFmtId="2" fontId="0" fillId="6" borderId="16" xfId="0" applyNumberFormat="1" applyFill="1" applyBorder="1"/>
    <xf numFmtId="0" fontId="0" fillId="10" borderId="0" xfId="0" applyFill="1"/>
    <xf numFmtId="0" fontId="11" fillId="0" borderId="0" xfId="0" applyFont="1"/>
    <xf numFmtId="0" fontId="11" fillId="0" borderId="0" xfId="0" applyFont="1" applyBorder="1"/>
    <xf numFmtId="49" fontId="11" fillId="0" borderId="0" xfId="0" applyNumberFormat="1" applyFont="1" applyBorder="1" applyAlignment="1"/>
    <xf numFmtId="49" fontId="11" fillId="0" borderId="0" xfId="0" applyNumberFormat="1" applyFont="1" applyAlignment="1"/>
    <xf numFmtId="2" fontId="11" fillId="0" borderId="0" xfId="0" applyNumberFormat="1" applyFont="1" applyBorder="1" applyAlignment="1"/>
    <xf numFmtId="2" fontId="11" fillId="0" borderId="0" xfId="0" applyNumberFormat="1" applyFont="1" applyFill="1" applyBorder="1" applyAlignment="1"/>
    <xf numFmtId="2" fontId="11" fillId="0" borderId="0" xfId="0" applyNumberFormat="1" applyFont="1" applyAlignment="1"/>
    <xf numFmtId="2" fontId="11" fillId="3" borderId="0" xfId="0" applyNumberFormat="1" applyFont="1" applyFill="1" applyBorder="1" applyAlignment="1"/>
    <xf numFmtId="0" fontId="11" fillId="11" borderId="4" xfId="0" applyFont="1" applyFill="1" applyBorder="1"/>
    <xf numFmtId="0" fontId="11" fillId="11" borderId="0" xfId="0" applyFont="1" applyFill="1"/>
    <xf numFmtId="0" fontId="11" fillId="11" borderId="4" xfId="0" applyNumberFormat="1" applyFont="1" applyFill="1" applyBorder="1" applyAlignment="1"/>
    <xf numFmtId="0" fontId="11" fillId="11" borderId="0" xfId="0" applyNumberFormat="1" applyFont="1" applyFill="1" applyAlignment="1"/>
    <xf numFmtId="0" fontId="1" fillId="8" borderId="0" xfId="0" applyFont="1" applyFill="1"/>
    <xf numFmtId="0" fontId="11" fillId="8" borderId="0" xfId="0" applyFont="1" applyFill="1" applyBorder="1"/>
    <xf numFmtId="0" fontId="11" fillId="8" borderId="4" xfId="0" applyFont="1" applyFill="1" applyBorder="1"/>
    <xf numFmtId="0" fontId="11" fillId="8" borderId="0" xfId="0" applyFont="1" applyFill="1"/>
    <xf numFmtId="0" fontId="11" fillId="0" borderId="1" xfId="0" applyFont="1" applyBorder="1"/>
    <xf numFmtId="2" fontId="11" fillId="0" borderId="1" xfId="0" applyNumberFormat="1" applyFont="1" applyBorder="1" applyAlignment="1"/>
    <xf numFmtId="2" fontId="11" fillId="0" borderId="1" xfId="0" applyNumberFormat="1" applyFont="1" applyBorder="1"/>
    <xf numFmtId="0" fontId="11" fillId="7" borderId="1" xfId="0" applyFont="1" applyFill="1" applyBorder="1"/>
    <xf numFmtId="2" fontId="11" fillId="7" borderId="1" xfId="0" applyNumberFormat="1" applyFont="1" applyFill="1" applyBorder="1" applyAlignment="1"/>
    <xf numFmtId="0" fontId="11" fillId="9" borderId="1" xfId="0" applyFont="1" applyFill="1" applyBorder="1"/>
    <xf numFmtId="2" fontId="11" fillId="9" borderId="1" xfId="0" applyNumberFormat="1" applyFont="1" applyFill="1" applyBorder="1" applyAlignment="1"/>
    <xf numFmtId="0" fontId="11" fillId="12" borderId="1" xfId="0" applyFont="1" applyFill="1" applyBorder="1"/>
    <xf numFmtId="2" fontId="11" fillId="12" borderId="1" xfId="0" applyNumberFormat="1" applyFont="1" applyFill="1" applyBorder="1"/>
    <xf numFmtId="0" fontId="1" fillId="8" borderId="1" xfId="0" applyFont="1" applyFill="1" applyBorder="1"/>
    <xf numFmtId="0" fontId="11" fillId="0" borderId="1" xfId="0" applyNumberFormat="1" applyFont="1" applyBorder="1" applyAlignment="1">
      <alignment wrapText="1"/>
    </xf>
    <xf numFmtId="0" fontId="7" fillId="4" borderId="0" xfId="0" applyFont="1" applyFill="1"/>
    <xf numFmtId="0" fontId="8" fillId="10" borderId="0" xfId="0" applyFont="1" applyFill="1"/>
    <xf numFmtId="0" fontId="0" fillId="2" borderId="19" xfId="0" applyFill="1" applyBorder="1" applyAlignment="1">
      <alignment vertical="justify"/>
    </xf>
    <xf numFmtId="0" fontId="0" fillId="2" borderId="20" xfId="0" applyFill="1" applyBorder="1" applyAlignment="1">
      <alignment vertical="justify"/>
    </xf>
    <xf numFmtId="0" fontId="0" fillId="2" borderId="21" xfId="0" applyFill="1" applyBorder="1" applyAlignment="1">
      <alignment vertical="justify"/>
    </xf>
    <xf numFmtId="0" fontId="0" fillId="2" borderId="22" xfId="0" applyFill="1" applyBorder="1" applyAlignment="1">
      <alignment vertical="justify"/>
    </xf>
    <xf numFmtId="0" fontId="3" fillId="6" borderId="8" xfId="0" applyFont="1" applyFill="1" applyBorder="1" applyAlignment="1">
      <alignment vertical="justify"/>
    </xf>
    <xf numFmtId="0" fontId="0" fillId="6" borderId="17" xfId="0" applyFill="1" applyBorder="1" applyAlignment="1">
      <alignment horizontal="right" vertical="justify" wrapText="1"/>
    </xf>
    <xf numFmtId="0" fontId="0" fillId="6" borderId="17" xfId="0" applyFill="1" applyBorder="1" applyAlignment="1">
      <alignment horizontal="right" vertical="justify"/>
    </xf>
    <xf numFmtId="0" fontId="3" fillId="6" borderId="17" xfId="0" applyFont="1" applyFill="1" applyBorder="1" applyAlignment="1">
      <alignment vertical="justify"/>
    </xf>
    <xf numFmtId="0" fontId="0" fillId="6" borderId="23" xfId="0" applyFill="1" applyBorder="1" applyAlignment="1">
      <alignment vertical="justify"/>
    </xf>
    <xf numFmtId="0" fontId="3" fillId="6" borderId="17" xfId="0" applyFont="1" applyFill="1" applyBorder="1" applyAlignment="1">
      <alignment horizontal="left" vertical="justify"/>
    </xf>
    <xf numFmtId="164" fontId="0" fillId="6" borderId="9" xfId="0" applyNumberFormat="1" applyFill="1" applyBorder="1" applyAlignment="1">
      <alignment vertical="justify"/>
    </xf>
    <xf numFmtId="0" fontId="0" fillId="6" borderId="24" xfId="0" applyFill="1" applyBorder="1" applyAlignment="1">
      <alignment horizontal="right" vertical="justify"/>
    </xf>
    <xf numFmtId="164" fontId="0" fillId="6" borderId="16" xfId="0" applyNumberFormat="1" applyFill="1" applyBorder="1" applyAlignment="1">
      <alignment vertical="justify"/>
    </xf>
    <xf numFmtId="164" fontId="9" fillId="6" borderId="25" xfId="0" applyNumberFormat="1" applyFont="1" applyFill="1" applyBorder="1" applyAlignment="1">
      <alignment vertical="justify"/>
    </xf>
    <xf numFmtId="164" fontId="0" fillId="6" borderId="26" xfId="0" applyNumberFormat="1" applyFill="1" applyBorder="1" applyAlignment="1">
      <alignment vertical="justify"/>
    </xf>
    <xf numFmtId="164" fontId="0" fillId="6" borderId="25" xfId="0" applyNumberFormat="1" applyFill="1" applyBorder="1" applyAlignment="1">
      <alignment vertical="justify"/>
    </xf>
    <xf numFmtId="2" fontId="11" fillId="0" borderId="0" xfId="0" applyNumberFormat="1" applyFont="1"/>
    <xf numFmtId="2" fontId="11" fillId="7" borderId="1" xfId="0" applyNumberFormat="1" applyFont="1" applyFill="1" applyBorder="1"/>
    <xf numFmtId="2" fontId="11" fillId="9" borderId="1" xfId="0" applyNumberFormat="1" applyFont="1" applyFill="1" applyBorder="1"/>
    <xf numFmtId="2" fontId="12" fillId="5" borderId="14" xfId="0" applyNumberFormat="1" applyFont="1" applyFill="1" applyBorder="1" applyAlignment="1">
      <alignment wrapText="1"/>
    </xf>
    <xf numFmtId="9" fontId="0" fillId="2" borderId="13" xfId="0" applyNumberFormat="1" applyFill="1" applyBorder="1" applyAlignment="1"/>
    <xf numFmtId="9" fontId="0" fillId="2" borderId="15" xfId="0" applyNumberFormat="1" applyFill="1" applyBorder="1" applyAlignment="1"/>
    <xf numFmtId="0" fontId="13" fillId="0" borderId="0" xfId="0" applyFont="1"/>
    <xf numFmtId="2" fontId="0" fillId="0" borderId="0" xfId="0" applyNumberFormat="1" applyFill="1" applyBorder="1"/>
    <xf numFmtId="2" fontId="11" fillId="12" borderId="1" xfId="0" applyNumberFormat="1" applyFont="1" applyFill="1" applyBorder="1" applyAlignment="1"/>
    <xf numFmtId="0" fontId="0" fillId="8" borderId="1" xfId="0" applyFill="1" applyBorder="1"/>
    <xf numFmtId="0" fontId="8" fillId="5" borderId="1" xfId="0" applyFont="1" applyFill="1" applyBorder="1"/>
    <xf numFmtId="0" fontId="8" fillId="5" borderId="10" xfId="0" applyFont="1" applyFill="1" applyBorder="1" applyAlignment="1">
      <alignment vertical="justify"/>
    </xf>
    <xf numFmtId="0" fontId="2" fillId="5" borderId="10" xfId="0" applyFont="1" applyFill="1" applyBorder="1" applyAlignment="1">
      <alignment vertical="justify"/>
    </xf>
    <xf numFmtId="0" fontId="2" fillId="5" borderId="11" xfId="0" applyFont="1" applyFill="1" applyBorder="1" applyAlignment="1">
      <alignment vertical="justify"/>
    </xf>
    <xf numFmtId="0" fontId="8" fillId="5" borderId="11" xfId="0" applyFont="1" applyFill="1" applyBorder="1" applyAlignment="1">
      <alignment vertical="justify"/>
    </xf>
    <xf numFmtId="0" fontId="0" fillId="5" borderId="29" xfId="0" applyFill="1" applyBorder="1" applyAlignment="1">
      <alignment wrapText="1"/>
    </xf>
    <xf numFmtId="1" fontId="0" fillId="2" borderId="1" xfId="0" applyNumberFormat="1" applyFill="1" applyBorder="1"/>
    <xf numFmtId="1" fontId="0" fillId="6" borderId="1" xfId="0" applyNumberFormat="1" applyFill="1" applyBorder="1"/>
    <xf numFmtId="1" fontId="0" fillId="6" borderId="7" xfId="0" applyNumberFormat="1" applyFill="1" applyBorder="1"/>
    <xf numFmtId="0" fontId="0" fillId="0" borderId="4" xfId="0" applyBorder="1" applyAlignment="1">
      <alignment wrapText="1"/>
    </xf>
    <xf numFmtId="0" fontId="0" fillId="0" borderId="0" xfId="0" applyBorder="1" applyAlignment="1">
      <alignment wrapText="1"/>
    </xf>
    <xf numFmtId="0" fontId="8" fillId="5" borderId="31" xfId="0" applyFont="1" applyFill="1" applyBorder="1" applyAlignment="1"/>
    <xf numFmtId="2" fontId="0" fillId="5" borderId="33" xfId="0" applyNumberFormat="1" applyFill="1" applyBorder="1" applyAlignment="1"/>
    <xf numFmtId="2" fontId="12" fillId="5" borderId="33" xfId="0" applyNumberFormat="1" applyFont="1" applyFill="1" applyBorder="1" applyAlignment="1">
      <alignment wrapText="1"/>
    </xf>
    <xf numFmtId="9" fontId="0" fillId="2" borderId="32" xfId="0" applyNumberFormat="1" applyFill="1" applyBorder="1" applyAlignment="1"/>
    <xf numFmtId="2" fontId="0" fillId="5" borderId="34" xfId="0" applyNumberFormat="1" applyFill="1" applyBorder="1" applyAlignment="1"/>
    <xf numFmtId="2" fontId="0" fillId="5" borderId="23" xfId="0" applyNumberFormat="1" applyFill="1" applyBorder="1" applyAlignment="1"/>
    <xf numFmtId="2" fontId="12" fillId="5" borderId="33" xfId="0" applyNumberFormat="1" applyFont="1" applyFill="1" applyBorder="1" applyAlignment="1"/>
    <xf numFmtId="0" fontId="0" fillId="8" borderId="0" xfId="0" applyFill="1"/>
    <xf numFmtId="9" fontId="0" fillId="8" borderId="0" xfId="0" applyNumberFormat="1" applyFill="1"/>
    <xf numFmtId="2" fontId="8" fillId="7" borderId="0" xfId="0" applyNumberFormat="1" applyFont="1" applyFill="1" applyBorder="1"/>
    <xf numFmtId="2" fontId="0" fillId="7" borderId="0" xfId="0" applyNumberFormat="1" applyFill="1" applyBorder="1"/>
    <xf numFmtId="2" fontId="8" fillId="9" borderId="0" xfId="0" applyNumberFormat="1" applyFont="1" applyFill="1" applyBorder="1"/>
    <xf numFmtId="2" fontId="0" fillId="9" borderId="0" xfId="0" applyNumberFormat="1" applyFill="1" applyBorder="1"/>
    <xf numFmtId="2" fontId="8" fillId="12" borderId="0" xfId="0" applyNumberFormat="1" applyFont="1" applyFill="1" applyBorder="1"/>
    <xf numFmtId="2" fontId="0" fillId="12" borderId="0" xfId="0" applyNumberFormat="1" applyFill="1" applyBorder="1"/>
    <xf numFmtId="0" fontId="11" fillId="5" borderId="1" xfId="0" applyNumberFormat="1" applyFont="1" applyFill="1" applyBorder="1" applyAlignment="1">
      <alignment wrapText="1"/>
    </xf>
    <xf numFmtId="0" fontId="14" fillId="0" borderId="0" xfId="0" applyFont="1"/>
    <xf numFmtId="0" fontId="0" fillId="0" borderId="27" xfId="0" applyFill="1" applyBorder="1" applyAlignment="1">
      <alignment vertical="justify"/>
    </xf>
    <xf numFmtId="0" fontId="0" fillId="0" borderId="28" xfId="0" applyFill="1" applyBorder="1" applyAlignment="1">
      <alignment vertical="justify"/>
    </xf>
    <xf numFmtId="0" fontId="0" fillId="2" borderId="1" xfId="0" applyFill="1" applyBorder="1" applyAlignment="1">
      <alignment wrapText="1"/>
    </xf>
    <xf numFmtId="0" fontId="1" fillId="0" borderId="0" xfId="0" applyFont="1" applyFill="1"/>
    <xf numFmtId="0" fontId="11" fillId="0" borderId="0" xfId="0" applyFont="1" applyFill="1" applyBorder="1"/>
    <xf numFmtId="0" fontId="15" fillId="0" borderId="0" xfId="0" applyFont="1"/>
    <xf numFmtId="0" fontId="0" fillId="2" borderId="30" xfId="0" applyFill="1" applyBorder="1" applyAlignment="1">
      <alignment wrapText="1"/>
    </xf>
    <xf numFmtId="0" fontId="0" fillId="2" borderId="30" xfId="0" applyFill="1" applyBorder="1"/>
    <xf numFmtId="0" fontId="0" fillId="2" borderId="18" xfId="0" applyFill="1" applyBorder="1"/>
  </cellXfs>
  <cellStyles count="15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Cllimate</a:t>
            </a:r>
            <a:r>
              <a:rPr lang="en-US" sz="1800" baseline="0"/>
              <a:t> </a:t>
            </a:r>
            <a:r>
              <a:rPr lang="en-US" sz="1800"/>
              <a:t>Scenario</a:t>
            </a:r>
            <a:r>
              <a:rPr lang="en-US" sz="1800" baseline="0"/>
              <a:t> 1 - Cost per Year</a:t>
            </a:r>
            <a:endParaRPr lang="en-US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Impacts!$D$132</c:f>
              <c:strCache>
                <c:ptCount val="1"/>
                <c:pt idx="0">
                  <c:v>Temporary Closure with No Remediation (Natural Recovery)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Impacts!$C$134:$C$152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Impacts!$D$134:$D$152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350000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350000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350000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350000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Impacts!$E$132</c:f>
              <c:strCache>
                <c:ptCount val="1"/>
                <c:pt idx="0">
                  <c:v>Offsite landfilling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Impacts!$C$134:$C$152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Impacts!$E$134:$E$152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3010000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3010000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Impacts!$F$132</c:f>
              <c:strCache>
                <c:ptCount val="1"/>
                <c:pt idx="0">
                  <c:v>Screening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Impacts!$C$134:$C$152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Impacts!$F$134:$F$152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664500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664500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Impacts!$G$132</c:f>
              <c:strCache>
                <c:ptCount val="1"/>
                <c:pt idx="0">
                  <c:v>Screening and HCl leaching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Impacts!$C$134:$C$152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Impacts!$G$134:$G$152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1745000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1745000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Impacts!$H$132</c:f>
              <c:strCache>
                <c:ptCount val="1"/>
                <c:pt idx="0">
                  <c:v>Offsite disposal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Impacts!$C$134:$C$152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Impacts!$H$134:$H$152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2375000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2375000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Impacts!$I$132</c:f>
              <c:strCache>
                <c:ptCount val="1"/>
                <c:pt idx="0">
                  <c:v>Stabilization with phosphate amendment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Impacts!$C$134:$C$152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Impacts!$I$134:$I$152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312600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312600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Impacts!$J$132</c:f>
              <c:strCache>
                <c:ptCount val="1"/>
                <c:pt idx="0">
                  <c:v>Onsite rebuilding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Impacts!$C$134:$C$152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Impacts!$J$134:$J$152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Impacts!$K$132</c:f>
              <c:strCache>
                <c:ptCount val="1"/>
                <c:pt idx="0">
                  <c:v>Offsite rebuilding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Impacts!$C$134:$C$152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Impacts!$K$134:$K$152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384224"/>
        <c:axId val="347383048"/>
      </c:scatterChart>
      <c:valAx>
        <c:axId val="347384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 Since</a:t>
                </a:r>
                <a:r>
                  <a:rPr lang="en-US" baseline="0"/>
                  <a:t> Present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383048"/>
        <c:crosses val="autoZero"/>
        <c:crossBetween val="midCat"/>
      </c:valAx>
      <c:valAx>
        <c:axId val="347383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384224"/>
        <c:crosses val="autoZero"/>
        <c:crossBetween val="midCat"/>
        <c:dispUnits>
          <c:builtInUnit val="millions"/>
          <c:dispUnitsLbl>
            <c:layout>
              <c:manualLayout>
                <c:xMode val="edge"/>
                <c:yMode val="edge"/>
                <c:x val="2.0656272091454202E-2"/>
                <c:y val="0.31269326126478486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/>
                    <a:t>Millions of Dollars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Climate Scenario 2 - Cost per Year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Impacts!$N$132</c:f>
              <c:strCache>
                <c:ptCount val="1"/>
                <c:pt idx="0">
                  <c:v>Temporary Closure with No Remediation (Natural Recovery)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Impacts!$M$134:$M$152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Impacts!$N$134:$N$152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350000</c:v>
                </c:pt>
                <c:pt idx="3">
                  <c:v>0</c:v>
                </c:pt>
                <c:pt idx="4">
                  <c:v>0</c:v>
                </c:pt>
                <c:pt idx="5">
                  <c:v>350000</c:v>
                </c:pt>
                <c:pt idx="6">
                  <c:v>0</c:v>
                </c:pt>
                <c:pt idx="7">
                  <c:v>0</c:v>
                </c:pt>
                <c:pt idx="8">
                  <c:v>350000</c:v>
                </c:pt>
                <c:pt idx="9">
                  <c:v>0</c:v>
                </c:pt>
                <c:pt idx="10">
                  <c:v>0</c:v>
                </c:pt>
                <c:pt idx="11">
                  <c:v>350000</c:v>
                </c:pt>
                <c:pt idx="12">
                  <c:v>0</c:v>
                </c:pt>
                <c:pt idx="13">
                  <c:v>0</c:v>
                </c:pt>
                <c:pt idx="14">
                  <c:v>350000</c:v>
                </c:pt>
                <c:pt idx="15">
                  <c:v>0</c:v>
                </c:pt>
                <c:pt idx="16">
                  <c:v>0</c:v>
                </c:pt>
                <c:pt idx="17">
                  <c:v>350000</c:v>
                </c:pt>
                <c:pt idx="1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Impacts!$O$132</c:f>
              <c:strCache>
                <c:ptCount val="1"/>
                <c:pt idx="0">
                  <c:v>Offsite landfilling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Impacts!$M$134:$M$152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Impacts!$O$134:$O$152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3010000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3010000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3010000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Impacts!$P$132</c:f>
              <c:strCache>
                <c:ptCount val="1"/>
                <c:pt idx="0">
                  <c:v>Screening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Impacts!$M$134:$M$152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Impacts!$P$134:$P$152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664500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664500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664500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664500</c:v>
                </c:pt>
                <c:pt idx="1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Impacts!$Q$132</c:f>
              <c:strCache>
                <c:ptCount val="1"/>
                <c:pt idx="0">
                  <c:v>Screening and HCl leaching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Impacts!$M$134:$M$152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Impacts!$Q$134:$Q$152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1745000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1745000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1745000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1745000</c:v>
                </c:pt>
                <c:pt idx="1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Impacts!$R$132</c:f>
              <c:strCache>
                <c:ptCount val="1"/>
                <c:pt idx="0">
                  <c:v>Offsite disposal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Impacts!$M$134:$M$152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Impacts!$R$134:$R$152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2375000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2375000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2375000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Impacts!$S$132</c:f>
              <c:strCache>
                <c:ptCount val="1"/>
                <c:pt idx="0">
                  <c:v>Stabilization with phosphate amendment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Impacts!$M$134:$M$152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Impacts!$S$134:$S$152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312600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312600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312600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312600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312600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Impacts!$T$132</c:f>
              <c:strCache>
                <c:ptCount val="1"/>
                <c:pt idx="0">
                  <c:v>Onsite rebuilding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Impacts!$M$134:$M$152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Impacts!$T$134:$T$152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Impacts!$U$132</c:f>
              <c:strCache>
                <c:ptCount val="1"/>
                <c:pt idx="0">
                  <c:v>Offsite rebuilding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Impacts!$M$134:$M$152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Impacts!$U$134:$U$152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383440"/>
        <c:axId val="347380696"/>
      </c:scatterChart>
      <c:valAx>
        <c:axId val="34738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  <a:r>
                  <a:rPr lang="en-US" baseline="0"/>
                  <a:t> Since Present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380696"/>
        <c:crosses val="autoZero"/>
        <c:crossBetween val="midCat"/>
      </c:valAx>
      <c:valAx>
        <c:axId val="347380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383440"/>
        <c:crosses val="autoZero"/>
        <c:crossBetween val="midCat"/>
        <c:dispUnits>
          <c:builtInUnit val="millions"/>
          <c:dispUnitsLbl>
            <c:layout>
              <c:manualLayout>
                <c:xMode val="edge"/>
                <c:yMode val="edge"/>
                <c:x val="2.2477431259204362E-2"/>
                <c:y val="0.31040065723015714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/>
                    <a:t>Millions of Dollars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Climate Scenario 3 - Cost per Year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Impacts!$X$132</c:f>
              <c:strCache>
                <c:ptCount val="1"/>
                <c:pt idx="0">
                  <c:v>Temporary Closure with No Remediation (Natural Recovery)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Impacts!$W$134:$W$152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Impacts!$X$134:$X$152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350000</c:v>
                </c:pt>
                <c:pt idx="10">
                  <c:v>0</c:v>
                </c:pt>
                <c:pt idx="11">
                  <c:v>350000</c:v>
                </c:pt>
                <c:pt idx="12">
                  <c:v>0</c:v>
                </c:pt>
                <c:pt idx="13">
                  <c:v>350000</c:v>
                </c:pt>
                <c:pt idx="14">
                  <c:v>0</c:v>
                </c:pt>
                <c:pt idx="15">
                  <c:v>350000</c:v>
                </c:pt>
                <c:pt idx="16">
                  <c:v>0</c:v>
                </c:pt>
                <c:pt idx="17">
                  <c:v>350000</c:v>
                </c:pt>
                <c:pt idx="1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Impacts!$Y$132</c:f>
              <c:strCache>
                <c:ptCount val="1"/>
                <c:pt idx="0">
                  <c:v>Offsite landfilling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Impacts!$W$134:$W$152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Impacts!$Y$134:$Y$152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3010000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3010000</c:v>
                </c:pt>
                <c:pt idx="14">
                  <c:v>0</c:v>
                </c:pt>
                <c:pt idx="15">
                  <c:v>0</c:v>
                </c:pt>
                <c:pt idx="16">
                  <c:v>3010000</c:v>
                </c:pt>
                <c:pt idx="17">
                  <c:v>0</c:v>
                </c:pt>
                <c:pt idx="18">
                  <c:v>3010000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Impacts!$Z$132</c:f>
              <c:strCache>
                <c:ptCount val="1"/>
                <c:pt idx="0">
                  <c:v>Screening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Impacts!$W$134:$W$152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Impacts!$Z$134:$Z$152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664500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664500</c:v>
                </c:pt>
                <c:pt idx="14">
                  <c:v>0</c:v>
                </c:pt>
                <c:pt idx="15">
                  <c:v>0</c:v>
                </c:pt>
                <c:pt idx="16">
                  <c:v>664500</c:v>
                </c:pt>
                <c:pt idx="17">
                  <c:v>0</c:v>
                </c:pt>
                <c:pt idx="18">
                  <c:v>664500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Impacts!$AA$132</c:f>
              <c:strCache>
                <c:ptCount val="1"/>
                <c:pt idx="0">
                  <c:v>Screening and HCl leaching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Impacts!$W$134:$W$152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Impacts!$AA$134:$AA$152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1745000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1745000</c:v>
                </c:pt>
                <c:pt idx="14">
                  <c:v>0</c:v>
                </c:pt>
                <c:pt idx="15">
                  <c:v>0</c:v>
                </c:pt>
                <c:pt idx="16">
                  <c:v>1745000</c:v>
                </c:pt>
                <c:pt idx="17">
                  <c:v>0</c:v>
                </c:pt>
                <c:pt idx="18">
                  <c:v>1745000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Impacts!$AB$132</c:f>
              <c:strCache>
                <c:ptCount val="1"/>
                <c:pt idx="0">
                  <c:v>Offsite disposal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Impacts!$W$134:$W$152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Impacts!$AB$134:$AB$152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2375000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2375000</c:v>
                </c:pt>
                <c:pt idx="14">
                  <c:v>0</c:v>
                </c:pt>
                <c:pt idx="15">
                  <c:v>0</c:v>
                </c:pt>
                <c:pt idx="16">
                  <c:v>2375000</c:v>
                </c:pt>
                <c:pt idx="17">
                  <c:v>0</c:v>
                </c:pt>
                <c:pt idx="18">
                  <c:v>2375000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Impacts!$AC$132</c:f>
              <c:strCache>
                <c:ptCount val="1"/>
                <c:pt idx="0">
                  <c:v>Stabilization with phosphate amendment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Impacts!$W$134:$W$152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Impacts!$AC$134:$AC$152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312600</c:v>
                </c:pt>
                <c:pt idx="10">
                  <c:v>0</c:v>
                </c:pt>
                <c:pt idx="11">
                  <c:v>0</c:v>
                </c:pt>
                <c:pt idx="12">
                  <c:v>312600</c:v>
                </c:pt>
                <c:pt idx="13">
                  <c:v>0</c:v>
                </c:pt>
                <c:pt idx="14">
                  <c:v>0</c:v>
                </c:pt>
                <c:pt idx="15">
                  <c:v>312600</c:v>
                </c:pt>
                <c:pt idx="16">
                  <c:v>0</c:v>
                </c:pt>
                <c:pt idx="17">
                  <c:v>312600</c:v>
                </c:pt>
                <c:pt idx="1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Impacts!$AD$132</c:f>
              <c:strCache>
                <c:ptCount val="1"/>
                <c:pt idx="0">
                  <c:v>Onsite rebuilding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Impacts!$W$134:$W$152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Impacts!$AD$134:$AD$152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Impacts!$AE$132</c:f>
              <c:strCache>
                <c:ptCount val="1"/>
                <c:pt idx="0">
                  <c:v>Offsite rebuilding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Impacts!$W$134:$W$152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</c:numCache>
            </c:numRef>
          </c:xVal>
          <c:yVal>
            <c:numRef>
              <c:f>Impacts!$AE$134:$AE$152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379128"/>
        <c:axId val="347384616"/>
      </c:scatterChart>
      <c:valAx>
        <c:axId val="347379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 Since Present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384616"/>
        <c:crosses val="autoZero"/>
        <c:crossBetween val="midCat"/>
      </c:valAx>
      <c:valAx>
        <c:axId val="34738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379128"/>
        <c:crosses val="autoZero"/>
        <c:crossBetween val="midCat"/>
        <c:dispUnits>
          <c:builtInUnit val="millions"/>
          <c:dispUnitsLbl>
            <c:layout>
              <c:manualLayout>
                <c:xMode val="edge"/>
                <c:yMode val="edge"/>
                <c:x val="2.0449305045664747E-2"/>
                <c:y val="0.30949271611366119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/>
                    <a:t>Millions of Dollars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NPV by Climate Scenario and Management Action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Impacts!$C$274</c:f>
              <c:strCache>
                <c:ptCount val="1"/>
                <c:pt idx="0">
                  <c:v>Scenario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Impacts!$D$281:$K$281</c:f>
                <c:numCache>
                  <c:formatCode>General</c:formatCode>
                  <c:ptCount val="8"/>
                  <c:pt idx="0">
                    <c:v>319225.31298197317</c:v>
                  </c:pt>
                  <c:pt idx="1">
                    <c:v>234534.81250851415</c:v>
                  </c:pt>
                  <c:pt idx="2">
                    <c:v>498374.49665218825</c:v>
                  </c:pt>
                  <c:pt idx="3">
                    <c:v>137488.66594488826</c:v>
                  </c:pt>
                  <c:pt idx="4">
                    <c:v>185056.53810887784</c:v>
                  </c:pt>
                  <c:pt idx="5">
                    <c:v>243284.89320104977</c:v>
                  </c:pt>
                  <c:pt idx="6">
                    <c:v>0</c:v>
                  </c:pt>
                  <c:pt idx="7">
                    <c:v>0</c:v>
                  </c:pt>
                </c:numCache>
              </c:numRef>
            </c:plus>
            <c:minus>
              <c:numRef>
                <c:f>Impacts!$D$282:$K$282</c:f>
                <c:numCache>
                  <c:formatCode>General</c:formatCode>
                  <c:ptCount val="8"/>
                  <c:pt idx="0">
                    <c:v>267067.46938807471</c:v>
                  </c:pt>
                  <c:pt idx="1">
                    <c:v>2200578.979497375</c:v>
                  </c:pt>
                  <c:pt idx="2">
                    <c:v>59301.326892513898</c:v>
                  </c:pt>
                  <c:pt idx="3">
                    <c:v>1300344.9608457144</c:v>
                  </c:pt>
                  <c:pt idx="4">
                    <c:v>1736337.234653244</c:v>
                  </c:pt>
                  <c:pt idx="5">
                    <c:v>23931.071273961163</c:v>
                  </c:pt>
                  <c:pt idx="6">
                    <c:v>0</c:v>
                  </c:pt>
                  <c:pt idx="7">
                    <c:v>0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FF0000"/>
                </a:solidFill>
                <a:round/>
              </a:ln>
              <a:effectLst/>
            </c:spPr>
          </c:errBars>
          <c:cat>
            <c:strRef>
              <c:f>Impacts!$D$273:$K$273</c:f>
              <c:strCache>
                <c:ptCount val="8"/>
                <c:pt idx="0">
                  <c:v>Temporary Closure with No Remediation (Natural Recovery)</c:v>
                </c:pt>
                <c:pt idx="1">
                  <c:v>Offsite landfilling</c:v>
                </c:pt>
                <c:pt idx="2">
                  <c:v>Screening</c:v>
                </c:pt>
                <c:pt idx="3">
                  <c:v>Screening and HCl leaching</c:v>
                </c:pt>
                <c:pt idx="4">
                  <c:v>Offsite disposal</c:v>
                </c:pt>
                <c:pt idx="5">
                  <c:v>Stabilization with phosphate amendment</c:v>
                </c:pt>
                <c:pt idx="6">
                  <c:v>Onsite rebuilding</c:v>
                </c:pt>
                <c:pt idx="7">
                  <c:v>Offsite rebuilding</c:v>
                </c:pt>
              </c:strCache>
            </c:strRef>
          </c:cat>
          <c:val>
            <c:numRef>
              <c:f>Impacts!$D$274:$K$274</c:f>
              <c:numCache>
                <c:formatCode>0.00</c:formatCode>
                <c:ptCount val="8"/>
                <c:pt idx="0">
                  <c:v>1062334.2565997331</c:v>
                </c:pt>
                <c:pt idx="1">
                  <c:v>4664958.5462621003</c:v>
                </c:pt>
                <c:pt idx="2">
                  <c:v>1048775.5829035151</c:v>
                </c:pt>
                <c:pt idx="3">
                  <c:v>2729030.1249667928</c:v>
                </c:pt>
                <c:pt idx="4">
                  <c:v>3680822.7732134508</c:v>
                </c:pt>
                <c:pt idx="5">
                  <c:v>497959.92421594262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Impacts!$C$275</c:f>
              <c:strCache>
                <c:ptCount val="1"/>
                <c:pt idx="0">
                  <c:v>Scenario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Impacts!$N$281:$U$281</c:f>
                <c:numCache>
                  <c:formatCode>General</c:formatCode>
                  <c:ptCount val="8"/>
                  <c:pt idx="0">
                    <c:v>864144.17876499216</c:v>
                  </c:pt>
                  <c:pt idx="1">
                    <c:v>2391866.6946391137</c:v>
                  </c:pt>
                  <c:pt idx="2">
                    <c:v>558372.36502426863</c:v>
                  </c:pt>
                  <c:pt idx="3">
                    <c:v>1466305.1572119631</c:v>
                  </c:pt>
                  <c:pt idx="4">
                    <c:v>1887270.232481028</c:v>
                  </c:pt>
                  <c:pt idx="5">
                    <c:v>24996.783071379876</c:v>
                  </c:pt>
                  <c:pt idx="6">
                    <c:v>0</c:v>
                  </c:pt>
                  <c:pt idx="7">
                    <c:v>0</c:v>
                  </c:pt>
                </c:numCache>
              </c:numRef>
            </c:plus>
            <c:minus>
              <c:numRef>
                <c:f>Impacts!$N$282:$U$282</c:f>
                <c:numCache>
                  <c:formatCode>General</c:formatCode>
                  <c:ptCount val="8"/>
                  <c:pt idx="0">
                    <c:v>33212.638107044389</c:v>
                  </c:pt>
                  <c:pt idx="1">
                    <c:v>278935.03915255331</c:v>
                  </c:pt>
                  <c:pt idx="2">
                    <c:v>517582.4852689337</c:v>
                  </c:pt>
                  <c:pt idx="3">
                    <c:v>1359189.5211351225</c:v>
                  </c:pt>
                  <c:pt idx="4">
                    <c:v>220089.93953066971</c:v>
                  </c:pt>
                  <c:pt idx="5">
                    <c:v>257473.19059461728</c:v>
                  </c:pt>
                  <c:pt idx="6">
                    <c:v>0</c:v>
                  </c:pt>
                  <c:pt idx="7">
                    <c:v>0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FF0000"/>
                </a:solidFill>
                <a:round/>
              </a:ln>
              <a:effectLst/>
            </c:spPr>
          </c:errBars>
          <c:cat>
            <c:strRef>
              <c:f>Impacts!$D$273:$K$273</c:f>
              <c:strCache>
                <c:ptCount val="8"/>
                <c:pt idx="0">
                  <c:v>Temporary Closure with No Remediation (Natural Recovery)</c:v>
                </c:pt>
                <c:pt idx="1">
                  <c:v>Offsite landfilling</c:v>
                </c:pt>
                <c:pt idx="2">
                  <c:v>Screening</c:v>
                </c:pt>
                <c:pt idx="3">
                  <c:v>Screening and HCl leaching</c:v>
                </c:pt>
                <c:pt idx="4">
                  <c:v>Offsite disposal</c:v>
                </c:pt>
                <c:pt idx="5">
                  <c:v>Stabilization with phosphate amendment</c:v>
                </c:pt>
                <c:pt idx="6">
                  <c:v>Onsite rebuilding</c:v>
                </c:pt>
                <c:pt idx="7">
                  <c:v>Offsite rebuilding</c:v>
                </c:pt>
              </c:strCache>
            </c:strRef>
          </c:cat>
          <c:val>
            <c:numRef>
              <c:f>Impacts!$D$275:$K$275</c:f>
              <c:numCache>
                <c:formatCode>0.00</c:formatCode>
                <c:ptCount val="8"/>
                <c:pt idx="0">
                  <c:v>1677293.5784335628</c:v>
                </c:pt>
                <c:pt idx="1">
                  <c:v>7428668.3709803084</c:v>
                </c:pt>
                <c:pt idx="2">
                  <c:v>2125092.0702756499</c:v>
                </c:pt>
                <c:pt idx="3">
                  <c:v>5580565.3312731506</c:v>
                </c:pt>
                <c:pt idx="4">
                  <c:v>5861490.8242784832</c:v>
                </c:pt>
                <c:pt idx="5">
                  <c:v>1237382.4230606812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Impacts!$C$276</c:f>
              <c:strCache>
                <c:ptCount val="1"/>
                <c:pt idx="0">
                  <c:v>Scenario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Impacts!$X$281:$AE$281</c:f>
                <c:numCache>
                  <c:formatCode>General</c:formatCode>
                  <c:ptCount val="8"/>
                  <c:pt idx="0">
                    <c:v>260843.59992526285</c:v>
                  </c:pt>
                  <c:pt idx="1">
                    <c:v>177026.6356309969</c:v>
                  </c:pt>
                  <c:pt idx="2">
                    <c:v>39081.129361062311</c:v>
                  </c:pt>
                  <c:pt idx="3">
                    <c:v>102628.39839737117</c:v>
                  </c:pt>
                  <c:pt idx="4">
                    <c:v>139680.48492479045</c:v>
                  </c:pt>
                  <c:pt idx="5">
                    <c:v>228195.96080664801</c:v>
                  </c:pt>
                  <c:pt idx="6">
                    <c:v>0</c:v>
                  </c:pt>
                  <c:pt idx="7">
                    <c:v>0</c:v>
                  </c:pt>
                </c:numCache>
              </c:numRef>
            </c:plus>
            <c:minus>
              <c:numRef>
                <c:f>Impacts!$X$282:$AE$282</c:f>
                <c:numCache>
                  <c:formatCode>General</c:formatCode>
                  <c:ptCount val="8"/>
                  <c:pt idx="0">
                    <c:v>280881.57928686764</c:v>
                  </c:pt>
                  <c:pt idx="1">
                    <c:v>2282156.2228086442</c:v>
                  </c:pt>
                  <c:pt idx="2">
                    <c:v>503818.20932104485</c:v>
                  </c:pt>
                  <c:pt idx="3">
                    <c:v>1323044.0560800959</c:v>
                  </c:pt>
                  <c:pt idx="4">
                    <c:v>1800704.6608539969</c:v>
                  </c:pt>
                  <c:pt idx="5">
                    <c:v>241599.86200629186</c:v>
                  </c:pt>
                  <c:pt idx="6">
                    <c:v>0</c:v>
                  </c:pt>
                  <c:pt idx="7">
                    <c:v>0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FF0000"/>
                </a:solidFill>
                <a:round/>
              </a:ln>
              <a:effectLst/>
            </c:spPr>
          </c:errBars>
          <c:cat>
            <c:strRef>
              <c:f>Impacts!$D$273:$K$273</c:f>
              <c:strCache>
                <c:ptCount val="8"/>
                <c:pt idx="0">
                  <c:v>Temporary Closure with No Remediation (Natural Recovery)</c:v>
                </c:pt>
                <c:pt idx="1">
                  <c:v>Offsite landfilling</c:v>
                </c:pt>
                <c:pt idx="2">
                  <c:v>Screening</c:v>
                </c:pt>
                <c:pt idx="3">
                  <c:v>Screening and HCl leaching</c:v>
                </c:pt>
                <c:pt idx="4">
                  <c:v>Offsite disposal</c:v>
                </c:pt>
                <c:pt idx="5">
                  <c:v>Stabilization with phosphate amendment</c:v>
                </c:pt>
                <c:pt idx="6">
                  <c:v>Onsite rebuilding</c:v>
                </c:pt>
                <c:pt idx="7">
                  <c:v>Offsite rebuilding</c:v>
                </c:pt>
              </c:strCache>
            </c:strRef>
          </c:cat>
          <c:val>
            <c:numRef>
              <c:f>Impacts!$D$276:$K$276</c:f>
              <c:numCache>
                <c:formatCode>0.00</c:formatCode>
                <c:ptCount val="8"/>
                <c:pt idx="0">
                  <c:v>1298507.117747955</c:v>
                </c:pt>
                <c:pt idx="1">
                  <c:v>8763113.5061601084</c:v>
                </c:pt>
                <c:pt idx="2">
                  <c:v>1934581.0381539511</c:v>
                </c:pt>
                <c:pt idx="3">
                  <c:v>5080276.7668602634</c:v>
                </c:pt>
                <c:pt idx="4">
                  <c:v>6914416.8030333081</c:v>
                </c:pt>
                <c:pt idx="5">
                  <c:v>923399.85323750484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408666136"/>
        <c:axId val="408668096"/>
      </c:barChart>
      <c:catAx>
        <c:axId val="408666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Management Action Options</a:t>
                </a:r>
              </a:p>
            </c:rich>
          </c:tx>
          <c:layout>
            <c:manualLayout>
              <c:xMode val="edge"/>
              <c:yMode val="edge"/>
              <c:x val="0.40014531682895499"/>
              <c:y val="0.89193123411458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668096"/>
        <c:crosses val="autoZero"/>
        <c:auto val="1"/>
        <c:lblAlgn val="ctr"/>
        <c:lblOffset val="100"/>
        <c:noMultiLvlLbl val="0"/>
      </c:catAx>
      <c:valAx>
        <c:axId val="40866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6661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4105587135219875E-2"/>
                <c:y val="0.37714497040223549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 sz="1100"/>
                    <a:t>NPV (Millions of Dollars)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Expected Value of Management</a:t>
            </a:r>
            <a:r>
              <a:rPr lang="en-US" baseline="0"/>
              <a:t> Actions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Impacts!$D$288:$K$288</c:f>
                <c:numCache>
                  <c:formatCode>General</c:formatCode>
                  <c:ptCount val="8"/>
                  <c:pt idx="0">
                    <c:v>471024.63010553678</c:v>
                  </c:pt>
                  <c:pt idx="1">
                    <c:v>870232.74177219055</c:v>
                  </c:pt>
                  <c:pt idx="2">
                    <c:v>424515.18370558717</c:v>
                  </c:pt>
                  <c:pt idx="3">
                    <c:v>529161.55981550727</c:v>
                  </c:pt>
                  <c:pt idx="4">
                    <c:v>686645.43578370532</c:v>
                  </c:pt>
                  <c:pt idx="5">
                    <c:v>174780.67368326845</c:v>
                  </c:pt>
                  <c:pt idx="6">
                    <c:v>0</c:v>
                  </c:pt>
                  <c:pt idx="7">
                    <c:v>0</c:v>
                  </c:pt>
                </c:numCache>
              </c:numRef>
            </c:plus>
            <c:minus>
              <c:numRef>
                <c:f>Impacts!$D$289:$K$289</c:f>
                <c:numCache>
                  <c:formatCode>General</c:formatCode>
                  <c:ptCount val="8"/>
                  <c:pt idx="0">
                    <c:v>199673.84198352421</c:v>
                  </c:pt>
                  <c:pt idx="1">
                    <c:v>1640401.2460561823</c:v>
                  </c:pt>
                  <c:pt idx="2">
                    <c:v>285689.05089114606</c:v>
                  </c:pt>
                  <c:pt idx="3">
                    <c:v>1322538.1479794132</c:v>
                  </c:pt>
                  <c:pt idx="4">
                    <c:v>1294336.5313566222</c:v>
                  </c:pt>
                  <c:pt idx="5">
                    <c:v>137527.46521662414</c:v>
                  </c:pt>
                  <c:pt idx="6">
                    <c:v>0</c:v>
                  </c:pt>
                  <c:pt idx="7">
                    <c:v>0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FFC000"/>
                </a:solidFill>
                <a:round/>
              </a:ln>
              <a:effectLst/>
            </c:spPr>
          </c:errBars>
          <c:cat>
            <c:strRef>
              <c:f>Impacts!$D$286:$K$286</c:f>
              <c:strCache>
                <c:ptCount val="8"/>
                <c:pt idx="0">
                  <c:v>Temporary Closure with No Remediation (Natural Recovery)</c:v>
                </c:pt>
                <c:pt idx="1">
                  <c:v>Offsite landfilling</c:v>
                </c:pt>
                <c:pt idx="2">
                  <c:v>Screening</c:v>
                </c:pt>
                <c:pt idx="3">
                  <c:v>Screening and HCl leaching</c:v>
                </c:pt>
                <c:pt idx="4">
                  <c:v>Offsite disposal</c:v>
                </c:pt>
                <c:pt idx="5">
                  <c:v>Stabilization with phosphate amendment</c:v>
                </c:pt>
                <c:pt idx="6">
                  <c:v>Onsite rebuilding</c:v>
                </c:pt>
                <c:pt idx="7">
                  <c:v>Offsite rebuilding</c:v>
                </c:pt>
              </c:strCache>
            </c:strRef>
          </c:cat>
          <c:val>
            <c:numRef>
              <c:f>Impacts!$D$287:$K$287</c:f>
              <c:numCache>
                <c:formatCode>0.00</c:formatCode>
                <c:ptCount val="8"/>
                <c:pt idx="0">
                  <c:v>1294056.6253795265</c:v>
                </c:pt>
                <c:pt idx="1">
                  <c:v>6313702.4856571648</c:v>
                </c:pt>
                <c:pt idx="2">
                  <c:v>1548831.6201652428</c:v>
                </c:pt>
                <c:pt idx="3">
                  <c:v>4054740.0152373943</c:v>
                </c:pt>
                <c:pt idx="4">
                  <c:v>4981741.9944969323</c:v>
                </c:pt>
                <c:pt idx="5">
                  <c:v>804874.65967367659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408669272"/>
        <c:axId val="408671624"/>
      </c:barChart>
      <c:catAx>
        <c:axId val="408669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Management Action Alternatives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671624"/>
        <c:crosses val="autoZero"/>
        <c:auto val="1"/>
        <c:lblAlgn val="ctr"/>
        <c:lblOffset val="100"/>
        <c:noMultiLvlLbl val="0"/>
      </c:catAx>
      <c:valAx>
        <c:axId val="408671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6692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137581647339672E-2"/>
                <c:y val="0.34561356876360355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 sz="1100"/>
                    <a:t>NPV (Millions of Dollars)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11</xdr:row>
          <xdr:rowOff>76200</xdr:rowOff>
        </xdr:from>
        <xdr:to>
          <xdr:col>17</xdr:col>
          <xdr:colOff>323850</xdr:colOff>
          <xdr:row>31</xdr:row>
          <xdr:rowOff>95250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10</xdr:col>
          <xdr:colOff>104775</xdr:colOff>
          <xdr:row>53</xdr:row>
          <xdr:rowOff>114300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549348</xdr:colOff>
      <xdr:row>73</xdr:row>
      <xdr:rowOff>146948</xdr:rowOff>
    </xdr:from>
    <xdr:to>
      <xdr:col>29</xdr:col>
      <xdr:colOff>443566</xdr:colOff>
      <xdr:row>91</xdr:row>
      <xdr:rowOff>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544441</xdr:colOff>
      <xdr:row>91</xdr:row>
      <xdr:rowOff>177209</xdr:rowOff>
    </xdr:from>
    <xdr:to>
      <xdr:col>29</xdr:col>
      <xdr:colOff>443023</xdr:colOff>
      <xdr:row>110</xdr:row>
      <xdr:rowOff>193704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567070</xdr:colOff>
      <xdr:row>112</xdr:row>
      <xdr:rowOff>0</xdr:rowOff>
    </xdr:from>
    <xdr:to>
      <xdr:col>29</xdr:col>
      <xdr:colOff>478465</xdr:colOff>
      <xdr:row>129</xdr:row>
      <xdr:rowOff>128955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428674</xdr:colOff>
      <xdr:row>75</xdr:row>
      <xdr:rowOff>29864</xdr:rowOff>
    </xdr:from>
    <xdr:to>
      <xdr:col>15</xdr:col>
      <xdr:colOff>496187</xdr:colOff>
      <xdr:row>101</xdr:row>
      <xdr:rowOff>22901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419033</xdr:colOff>
      <xdr:row>102</xdr:row>
      <xdr:rowOff>23174</xdr:rowOff>
    </xdr:from>
    <xdr:to>
      <xdr:col>15</xdr:col>
      <xdr:colOff>513908</xdr:colOff>
      <xdr:row>128</xdr:row>
      <xdr:rowOff>17720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Essential">
  <a:themeElements>
    <a:clrScheme name="Essential">
      <a:dk1>
        <a:srgbClr val="000000"/>
      </a:dk1>
      <a:lt1>
        <a:srgbClr val="FFFFFF"/>
      </a:lt1>
      <a:dk2>
        <a:srgbClr val="D1282E"/>
      </a:dk2>
      <a:lt2>
        <a:srgbClr val="C8C8B1"/>
      </a:lt2>
      <a:accent1>
        <a:srgbClr val="7A7A7A"/>
      </a:accent1>
      <a:accent2>
        <a:srgbClr val="F5C201"/>
      </a:accent2>
      <a:accent3>
        <a:srgbClr val="526DB0"/>
      </a:accent3>
      <a:accent4>
        <a:srgbClr val="989AAC"/>
      </a:accent4>
      <a:accent5>
        <a:srgbClr val="DC5924"/>
      </a:accent5>
      <a:accent6>
        <a:srgbClr val="B4B392"/>
      </a:accent6>
      <a:hlink>
        <a:srgbClr val="CC9900"/>
      </a:hlink>
      <a:folHlink>
        <a:srgbClr val="969696"/>
      </a:folHlink>
    </a:clrScheme>
    <a:fontScheme name="Essential">
      <a:majorFont>
        <a:latin typeface="Arial Black"/>
        <a:ea typeface=""/>
        <a:cs typeface=""/>
        <a:font script="Jpan" typeface="ＭＳ Ｐゴシック"/>
        <a:font script="Hang" typeface="HY견고딕"/>
        <a:font script="Hans" typeface="微软雅黑"/>
        <a:font script="Hant" typeface="微軟正黑體"/>
        <a:font script="Arab" typeface="Tahoma"/>
        <a:font script="Hebr" typeface="Tahoma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돋움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sential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satMod val="250000"/>
              </a:schemeClr>
            </a:gs>
            <a:gs pos="35000">
              <a:schemeClr val="phClr">
                <a:tint val="47000"/>
                <a:satMod val="275000"/>
              </a:schemeClr>
            </a:gs>
            <a:gs pos="100000">
              <a:schemeClr val="phClr">
                <a:tint val="25000"/>
                <a:satMod val="300000"/>
              </a:schemeClr>
            </a:gs>
          </a:gsLst>
          <a:lin ang="16200000" scaled="1"/>
        </a:gradFill>
        <a:solidFill>
          <a:schemeClr val="phClr">
            <a:satMod val="110000"/>
          </a:schemeClr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  <a:ln w="41275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9999" dist="23000" algn="bl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38100" dist="19050" algn="bl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balanced" dir="l"/>
          </a:scene3d>
          <a:sp3d prstMaterial="plastic">
            <a:bevelT w="38100" h="31750"/>
          </a:sp3d>
        </a:effectStyle>
      </a:effectStyleLst>
      <a:bg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tint val="96000"/>
              </a:schemeClr>
              <a:schemeClr val="phClr">
                <a:shade val="94000"/>
              </a:schemeClr>
            </a:duotone>
          </a:blip>
          <a:tile tx="0" ty="0" sx="100000" sy="100000" flip="none" algn="tl"/>
        </a:blipFill>
        <a:gradFill rotWithShape="1">
          <a:gsLst>
            <a:gs pos="0">
              <a:schemeClr val="phClr">
                <a:tint val="84000"/>
                <a:satMod val="110000"/>
              </a:schemeClr>
            </a:gs>
            <a:gs pos="44000">
              <a:schemeClr val="phClr">
                <a:tint val="93000"/>
                <a:satMod val="115000"/>
              </a:schemeClr>
            </a:gs>
            <a:gs pos="100000">
              <a:schemeClr val="phClr">
                <a:tint val="100000"/>
                <a:shade val="59000"/>
                <a:satMod val="120000"/>
              </a:schemeClr>
            </a:gs>
          </a:gsLst>
          <a:path path="circle">
            <a:fillToRect l="40000" t="60000" r="60000" b="4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2.docx"/><Relationship Id="rId5" Type="http://schemas.openxmlformats.org/officeDocument/2006/relationships/image" Target="../media/image2.emf"/><Relationship Id="rId4" Type="http://schemas.openxmlformats.org/officeDocument/2006/relationships/package" Target="../embeddings/Microsoft_PowerPoint_Presentation1.ppt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F2:F3"/>
  <sheetViews>
    <sheetView tabSelected="1" zoomScale="58" zoomScaleNormal="58" workbookViewId="0">
      <selection activeCell="Y20" sqref="Y20"/>
    </sheetView>
  </sheetViews>
  <sheetFormatPr defaultRowHeight="15" x14ac:dyDescent="0.2"/>
  <sheetData>
    <row r="2" spans="6:6" ht="18" x14ac:dyDescent="0.25">
      <c r="F2" s="128" t="s">
        <v>47</v>
      </c>
    </row>
    <row r="3" spans="6:6" x14ac:dyDescent="0.2">
      <c r="F3" s="122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resentation" shapeId="2055" r:id="rId4">
          <objectPr defaultSize="0" autoPict="0" r:id="rId5">
            <anchor moveWithCells="1">
              <from>
                <xdr:col>10</xdr:col>
                <xdr:colOff>342900</xdr:colOff>
                <xdr:row>11</xdr:row>
                <xdr:rowOff>76200</xdr:rowOff>
              </from>
              <to>
                <xdr:col>17</xdr:col>
                <xdr:colOff>323850</xdr:colOff>
                <xdr:row>31</xdr:row>
                <xdr:rowOff>95250</xdr:rowOff>
              </to>
            </anchor>
          </objectPr>
        </oleObject>
      </mc:Choice>
      <mc:Fallback>
        <oleObject progId="Presentation" shapeId="2055" r:id="rId4"/>
      </mc:Fallback>
    </mc:AlternateContent>
    <mc:AlternateContent xmlns:mc="http://schemas.openxmlformats.org/markup-compatibility/2006">
      <mc:Choice Requires="x14">
        <oleObject progId="Document" shapeId="2057" r:id="rId6">
          <objectPr defaultSize="0" r:id="rId7">
            <anchor moveWithCells="1">
              <from>
                <xdr:col>2</xdr:col>
                <xdr:colOff>0</xdr:colOff>
                <xdr:row>11</xdr:row>
                <xdr:rowOff>0</xdr:rowOff>
              </from>
              <to>
                <xdr:col>10</xdr:col>
                <xdr:colOff>104775</xdr:colOff>
                <xdr:row>53</xdr:row>
                <xdr:rowOff>114300</xdr:rowOff>
              </to>
            </anchor>
          </objectPr>
        </oleObject>
      </mc:Choice>
      <mc:Fallback>
        <oleObject progId="Document" shapeId="2057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23"/>
  <sheetViews>
    <sheetView zoomScale="55" zoomScaleNormal="55" workbookViewId="0">
      <selection activeCell="G14" sqref="G14"/>
    </sheetView>
  </sheetViews>
  <sheetFormatPr defaultColWidth="10.88671875" defaultRowHeight="15" x14ac:dyDescent="0.2"/>
  <cols>
    <col min="1" max="1" width="35.77734375" customWidth="1"/>
    <col min="2" max="2" width="19.88671875" customWidth="1"/>
    <col min="3" max="3" width="23" customWidth="1"/>
    <col min="4" max="4" width="21.77734375" customWidth="1"/>
    <col min="5" max="5" width="25.44140625" customWidth="1"/>
    <col min="6" max="6" width="27.77734375" customWidth="1"/>
  </cols>
  <sheetData>
    <row r="1" spans="1:7" s="5" customFormat="1" ht="40.15" customHeight="1" x14ac:dyDescent="0.35">
      <c r="A1" s="17" t="s">
        <v>9</v>
      </c>
      <c r="B1" s="67"/>
    </row>
    <row r="3" spans="1:7" ht="28.15" customHeight="1" x14ac:dyDescent="0.3">
      <c r="A3" s="95" t="s">
        <v>14</v>
      </c>
      <c r="B3" s="8">
        <v>10000</v>
      </c>
      <c r="C3" t="s">
        <v>36</v>
      </c>
    </row>
    <row r="4" spans="1:7" ht="27.6" customHeight="1" x14ac:dyDescent="0.3">
      <c r="A4" s="95" t="s">
        <v>15</v>
      </c>
      <c r="B4" s="7">
        <v>1000</v>
      </c>
    </row>
    <row r="5" spans="1:7" ht="18.600000000000001" customHeight="1" x14ac:dyDescent="0.2"/>
    <row r="6" spans="1:7" ht="18.600000000000001" customHeight="1" x14ac:dyDescent="0.2"/>
    <row r="7" spans="1:7" ht="15.75" thickBot="1" x14ac:dyDescent="0.25">
      <c r="A7" s="9"/>
      <c r="B7" s="9"/>
      <c r="C7" s="9"/>
      <c r="D7" s="9"/>
      <c r="E7" s="9"/>
      <c r="F7" s="9"/>
    </row>
    <row r="8" spans="1:7" ht="42" customHeight="1" x14ac:dyDescent="0.2">
      <c r="A8" s="96" t="s">
        <v>20</v>
      </c>
      <c r="B8" s="97" t="s">
        <v>10</v>
      </c>
      <c r="C8" s="97" t="s">
        <v>11</v>
      </c>
      <c r="D8" s="96" t="s">
        <v>16</v>
      </c>
      <c r="E8" s="98" t="s">
        <v>35</v>
      </c>
      <c r="F8" s="99" t="s">
        <v>17</v>
      </c>
    </row>
    <row r="9" spans="1:7" ht="16.149999999999999" customHeight="1" x14ac:dyDescent="0.2">
      <c r="A9" s="10"/>
      <c r="B9" s="10"/>
      <c r="C9" s="10"/>
      <c r="D9" s="10"/>
      <c r="E9" s="11"/>
      <c r="F9" s="11"/>
    </row>
    <row r="10" spans="1:7" ht="36" x14ac:dyDescent="0.2">
      <c r="A10" s="73" t="s">
        <v>37</v>
      </c>
      <c r="B10" s="71">
        <v>400</v>
      </c>
      <c r="C10" s="12">
        <v>300</v>
      </c>
      <c r="D10" s="13">
        <v>0</v>
      </c>
      <c r="E10" s="69">
        <v>350</v>
      </c>
      <c r="F10" s="82">
        <f>D10*$B$3+E10*$B$4</f>
        <v>350000</v>
      </c>
    </row>
    <row r="11" spans="1:7" x14ac:dyDescent="0.2">
      <c r="A11" s="77"/>
      <c r="B11" s="10"/>
      <c r="C11" s="10"/>
      <c r="D11" s="14"/>
      <c r="E11" s="10"/>
      <c r="F11" s="123"/>
    </row>
    <row r="12" spans="1:7" ht="36" x14ac:dyDescent="0.2">
      <c r="A12" s="76" t="s">
        <v>38</v>
      </c>
      <c r="B12" s="10"/>
      <c r="C12" s="10"/>
      <c r="D12" s="14"/>
      <c r="E12" s="10"/>
      <c r="F12" s="124"/>
      <c r="G12" t="s">
        <v>39</v>
      </c>
    </row>
    <row r="13" spans="1:7" x14ac:dyDescent="0.2">
      <c r="A13" s="74" t="s">
        <v>5</v>
      </c>
      <c r="B13" s="71">
        <v>400</v>
      </c>
      <c r="C13" s="12">
        <v>0</v>
      </c>
      <c r="D13" s="13">
        <v>300</v>
      </c>
      <c r="E13" s="69">
        <v>10</v>
      </c>
      <c r="F13" s="83">
        <f>D13*$B$3+E13*$B$4</f>
        <v>3010000</v>
      </c>
    </row>
    <row r="14" spans="1:7" x14ac:dyDescent="0.2">
      <c r="A14" s="75" t="s">
        <v>1</v>
      </c>
      <c r="B14" s="71">
        <v>400</v>
      </c>
      <c r="C14" s="12">
        <v>75</v>
      </c>
      <c r="D14" s="13">
        <v>58.95</v>
      </c>
      <c r="E14" s="69">
        <v>75</v>
      </c>
      <c r="F14" s="79">
        <f>D14*$B$3+E14*$B$4</f>
        <v>664500</v>
      </c>
    </row>
    <row r="15" spans="1:7" x14ac:dyDescent="0.2">
      <c r="A15" s="75" t="s">
        <v>2</v>
      </c>
      <c r="B15" s="71">
        <v>400</v>
      </c>
      <c r="C15" s="12">
        <v>50</v>
      </c>
      <c r="D15" s="13">
        <v>170</v>
      </c>
      <c r="E15" s="69">
        <v>45</v>
      </c>
      <c r="F15" s="79">
        <f>D15*$B$3+E15*$B$4</f>
        <v>1745000</v>
      </c>
    </row>
    <row r="16" spans="1:7" x14ac:dyDescent="0.2">
      <c r="A16" s="75" t="s">
        <v>3</v>
      </c>
      <c r="B16" s="71">
        <v>400</v>
      </c>
      <c r="C16" s="12">
        <v>0</v>
      </c>
      <c r="D16" s="13">
        <v>235</v>
      </c>
      <c r="E16" s="69">
        <v>25</v>
      </c>
      <c r="F16" s="79">
        <f>D16*$B$3+E16*$B$4</f>
        <v>2375000</v>
      </c>
    </row>
    <row r="17" spans="1:6" x14ac:dyDescent="0.2">
      <c r="A17" s="75" t="s">
        <v>4</v>
      </c>
      <c r="B17" s="71">
        <v>400</v>
      </c>
      <c r="C17" s="12">
        <v>150</v>
      </c>
      <c r="D17" s="13">
        <v>21.26</v>
      </c>
      <c r="E17" s="69">
        <v>100</v>
      </c>
      <c r="F17" s="84">
        <f>D17*$B$3+E17*$B$4</f>
        <v>312600</v>
      </c>
    </row>
    <row r="18" spans="1:6" x14ac:dyDescent="0.2">
      <c r="A18" s="77"/>
      <c r="B18" s="10"/>
      <c r="C18" s="10"/>
      <c r="D18" s="14"/>
      <c r="E18" s="10"/>
      <c r="F18" s="123"/>
    </row>
    <row r="19" spans="1:6" ht="54" x14ac:dyDescent="0.2">
      <c r="A19" s="78" t="s">
        <v>40</v>
      </c>
      <c r="B19" s="10"/>
      <c r="C19" s="10"/>
      <c r="D19" s="14"/>
      <c r="E19" s="10"/>
      <c r="F19" s="124"/>
    </row>
    <row r="20" spans="1:6" x14ac:dyDescent="0.2">
      <c r="A20" s="75" t="s">
        <v>7</v>
      </c>
      <c r="B20" s="71"/>
      <c r="C20" s="12"/>
      <c r="D20" s="13"/>
      <c r="E20" s="69"/>
      <c r="F20" s="83">
        <f>D20*$B$3+E20*$B$4</f>
        <v>0</v>
      </c>
    </row>
    <row r="21" spans="1:6" ht="15.75" thickBot="1" x14ac:dyDescent="0.25">
      <c r="A21" s="80" t="s">
        <v>6</v>
      </c>
      <c r="B21" s="72"/>
      <c r="C21" s="15"/>
      <c r="D21" s="16"/>
      <c r="E21" s="70"/>
      <c r="F21" s="81">
        <f>D21*$B$3+E21*$B$4</f>
        <v>0</v>
      </c>
    </row>
    <row r="22" spans="1:6" x14ac:dyDescent="0.2">
      <c r="A22" s="10"/>
      <c r="B22" s="10"/>
      <c r="C22" s="10"/>
      <c r="D22" s="10"/>
    </row>
    <row r="23" spans="1:6" x14ac:dyDescent="0.2">
      <c r="A23" s="10"/>
      <c r="B23" s="10"/>
      <c r="C23" s="10"/>
      <c r="D23" s="10"/>
    </row>
  </sheetData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289"/>
  <sheetViews>
    <sheetView zoomScale="40" zoomScaleNormal="40" workbookViewId="0">
      <selection activeCell="W11" sqref="W11"/>
    </sheetView>
  </sheetViews>
  <sheetFormatPr defaultColWidth="10.88671875" defaultRowHeight="15" x14ac:dyDescent="0.2"/>
  <cols>
    <col min="1" max="1" width="8.77734375" customWidth="1"/>
    <col min="2" max="2" width="13.109375" customWidth="1"/>
    <col min="3" max="3" width="8.5546875" customWidth="1"/>
    <col min="4" max="12" width="7.6640625" style="26" customWidth="1"/>
    <col min="13" max="13" width="8.33203125" style="26" customWidth="1"/>
    <col min="14" max="22" width="7.6640625" style="26" customWidth="1"/>
    <col min="23" max="23" width="8.109375" style="26" customWidth="1"/>
    <col min="24" max="31" width="7.6640625" style="26" customWidth="1"/>
  </cols>
  <sheetData>
    <row r="1" spans="1:32" s="5" customFormat="1" ht="40.15" customHeight="1" x14ac:dyDescent="0.35">
      <c r="A1" s="17" t="s">
        <v>25</v>
      </c>
      <c r="B1" s="4"/>
      <c r="C1" s="4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</row>
    <row r="3" spans="1:32" ht="20.25" x14ac:dyDescent="0.3">
      <c r="A3" s="68" t="s">
        <v>12</v>
      </c>
      <c r="B3" s="39"/>
      <c r="C3" s="6">
        <v>2</v>
      </c>
    </row>
    <row r="4" spans="1:32" x14ac:dyDescent="0.2">
      <c r="U4" s="26" t="s">
        <v>41</v>
      </c>
    </row>
    <row r="5" spans="1:32" ht="13.9" customHeight="1" x14ac:dyDescent="0.2"/>
    <row r="6" spans="1:32" ht="13.9" customHeight="1" thickBot="1" x14ac:dyDescent="0.25">
      <c r="U6" s="26" t="s">
        <v>45</v>
      </c>
    </row>
    <row r="7" spans="1:32" s="19" customFormat="1" ht="34.15" customHeight="1" x14ac:dyDescent="0.3">
      <c r="A7" s="20"/>
      <c r="B7" s="21"/>
      <c r="C7" s="22" t="s">
        <v>42</v>
      </c>
      <c r="D7" s="110"/>
      <c r="E7" s="29"/>
      <c r="F7" s="29"/>
      <c r="G7" s="29"/>
      <c r="H7" s="29"/>
      <c r="I7" s="29"/>
      <c r="J7" s="88" t="s">
        <v>26</v>
      </c>
      <c r="K7" s="89">
        <v>0.2</v>
      </c>
      <c r="L7" s="30"/>
      <c r="M7" s="31" t="s">
        <v>43</v>
      </c>
      <c r="N7" s="28"/>
      <c r="O7" s="29"/>
      <c r="P7" s="29"/>
      <c r="Q7" s="29"/>
      <c r="R7" s="29"/>
      <c r="S7" s="29"/>
      <c r="T7" s="88" t="s">
        <v>26</v>
      </c>
      <c r="U7" s="89">
        <v>0.2</v>
      </c>
      <c r="V7" s="30"/>
      <c r="W7" s="31" t="s">
        <v>44</v>
      </c>
      <c r="X7" s="28"/>
      <c r="Y7" s="29"/>
      <c r="Z7" s="29"/>
      <c r="AA7" s="29"/>
      <c r="AB7" s="29"/>
      <c r="AC7" s="29"/>
      <c r="AD7" s="88" t="s">
        <v>26</v>
      </c>
      <c r="AE7" s="90">
        <v>0.3</v>
      </c>
    </row>
    <row r="8" spans="1:32" s="19" customFormat="1" ht="34.15" customHeight="1" x14ac:dyDescent="0.3">
      <c r="A8" s="104"/>
      <c r="B8" s="105"/>
      <c r="C8" s="106"/>
      <c r="D8" s="111"/>
      <c r="E8" s="107"/>
      <c r="F8" s="107"/>
      <c r="G8" s="112" t="s">
        <v>31</v>
      </c>
      <c r="H8" s="107"/>
      <c r="I8" s="107"/>
      <c r="J8" s="108"/>
      <c r="K8" s="109">
        <v>0.5</v>
      </c>
      <c r="L8" s="33"/>
      <c r="M8" s="106"/>
      <c r="N8" s="111"/>
      <c r="O8" s="107"/>
      <c r="P8" s="107"/>
      <c r="Q8" s="112" t="s">
        <v>31</v>
      </c>
      <c r="R8" s="107"/>
      <c r="S8" s="107"/>
      <c r="T8" s="108"/>
      <c r="U8" s="109">
        <v>0.3</v>
      </c>
      <c r="V8" s="33"/>
      <c r="W8" s="106"/>
      <c r="X8" s="111"/>
      <c r="Y8" s="107"/>
      <c r="Z8" s="107"/>
      <c r="AA8" s="112" t="s">
        <v>31</v>
      </c>
      <c r="AB8" s="107"/>
      <c r="AC8" s="107"/>
      <c r="AD8" s="108"/>
      <c r="AE8" s="109">
        <v>0.2</v>
      </c>
      <c r="AF8" s="19" t="s">
        <v>46</v>
      </c>
    </row>
    <row r="9" spans="1:32" ht="42.6" customHeight="1" x14ac:dyDescent="0.2">
      <c r="A9" s="100" t="s">
        <v>13</v>
      </c>
      <c r="B9" s="18"/>
      <c r="C9" s="23" t="s">
        <v>19</v>
      </c>
      <c r="D9" s="121" t="str">
        <f>Cleanup!$A$10</f>
        <v>Temporary Closure with No Remediation (Natural Recovery)</v>
      </c>
      <c r="E9" s="121" t="str">
        <f>Cleanup!$A$13</f>
        <v>Offsite landfilling</v>
      </c>
      <c r="F9" s="121" t="str">
        <f>Cleanup!$A$14</f>
        <v>Screening</v>
      </c>
      <c r="G9" s="121" t="str">
        <f>Cleanup!$A$15</f>
        <v>Screening and HCl leaching</v>
      </c>
      <c r="H9" s="121" t="str">
        <f>Cleanup!$A$16</f>
        <v>Offsite disposal</v>
      </c>
      <c r="I9" s="121" t="str">
        <f>Cleanup!$A$17</f>
        <v>Stabilization with phosphate amendment</v>
      </c>
      <c r="J9" s="121" t="str">
        <f>Cleanup!$A$20</f>
        <v>Onsite rebuilding</v>
      </c>
      <c r="K9" s="121" t="str">
        <f>Cleanup!$A$21</f>
        <v>Offsite rebuilding</v>
      </c>
      <c r="L9" s="33"/>
      <c r="M9" s="32" t="s">
        <v>19</v>
      </c>
      <c r="N9" s="121" t="str">
        <f>Cleanup!$A$10</f>
        <v>Temporary Closure with No Remediation (Natural Recovery)</v>
      </c>
      <c r="O9" s="121" t="str">
        <f>Cleanup!$A$13</f>
        <v>Offsite landfilling</v>
      </c>
      <c r="P9" s="121" t="str">
        <f>Cleanup!$A$14</f>
        <v>Screening</v>
      </c>
      <c r="Q9" s="121" t="str">
        <f>Cleanup!$A$15</f>
        <v>Screening and HCl leaching</v>
      </c>
      <c r="R9" s="121" t="str">
        <f>Cleanup!$A$16</f>
        <v>Offsite disposal</v>
      </c>
      <c r="S9" s="121" t="str">
        <f>Cleanup!$A$17</f>
        <v>Stabilization with phosphate amendment</v>
      </c>
      <c r="T9" s="121" t="str">
        <f>Cleanup!$A$20</f>
        <v>Onsite rebuilding</v>
      </c>
      <c r="U9" s="121" t="str">
        <f>Cleanup!$A$21</f>
        <v>Offsite rebuilding</v>
      </c>
      <c r="V9" s="25"/>
      <c r="W9" s="32" t="s">
        <v>19</v>
      </c>
      <c r="X9" s="121" t="str">
        <f>Cleanup!$A$10</f>
        <v>Temporary Closure with No Remediation (Natural Recovery)</v>
      </c>
      <c r="Y9" s="121" t="str">
        <f>Cleanup!$A$13</f>
        <v>Offsite landfilling</v>
      </c>
      <c r="Z9" s="121" t="str">
        <f>Cleanup!$A$14</f>
        <v>Screening</v>
      </c>
      <c r="AA9" s="121" t="str">
        <f>Cleanup!$A$15</f>
        <v>Screening and HCl leaching</v>
      </c>
      <c r="AB9" s="121" t="str">
        <f>Cleanup!$A$16</f>
        <v>Offsite disposal</v>
      </c>
      <c r="AC9" s="121" t="str">
        <f>Cleanup!$A$17</f>
        <v>Stabilization with phosphate amendment</v>
      </c>
      <c r="AD9" s="121" t="str">
        <f>Cleanup!$A$20</f>
        <v>Onsite rebuilding</v>
      </c>
      <c r="AE9" s="121" t="str">
        <f>Cleanup!$A$21</f>
        <v>Offsite rebuilding</v>
      </c>
    </row>
    <row r="10" spans="1:32" ht="15.6" customHeight="1" x14ac:dyDescent="0.2">
      <c r="A10" s="129">
        <v>0</v>
      </c>
      <c r="B10" s="18"/>
      <c r="C10" s="125">
        <v>50</v>
      </c>
      <c r="D10" s="102">
        <f>$C$10</f>
        <v>50</v>
      </c>
      <c r="E10" s="102">
        <f t="shared" ref="E10:K10" si="0">$C$10</f>
        <v>50</v>
      </c>
      <c r="F10" s="102">
        <f t="shared" si="0"/>
        <v>50</v>
      </c>
      <c r="G10" s="102">
        <f t="shared" si="0"/>
        <v>50</v>
      </c>
      <c r="H10" s="102">
        <f t="shared" si="0"/>
        <v>50</v>
      </c>
      <c r="I10" s="102">
        <f t="shared" si="0"/>
        <v>50</v>
      </c>
      <c r="J10" s="102">
        <f t="shared" si="0"/>
        <v>50</v>
      </c>
      <c r="K10" s="102">
        <f t="shared" si="0"/>
        <v>50</v>
      </c>
      <c r="L10" s="33"/>
      <c r="M10" s="125">
        <v>50</v>
      </c>
      <c r="N10" s="102">
        <f>$M$10</f>
        <v>50</v>
      </c>
      <c r="O10" s="102">
        <f t="shared" ref="O10:U10" si="1">$M$10</f>
        <v>50</v>
      </c>
      <c r="P10" s="102">
        <f t="shared" si="1"/>
        <v>50</v>
      </c>
      <c r="Q10" s="102">
        <f t="shared" si="1"/>
        <v>50</v>
      </c>
      <c r="R10" s="102">
        <f t="shared" si="1"/>
        <v>50</v>
      </c>
      <c r="S10" s="102">
        <f t="shared" si="1"/>
        <v>50</v>
      </c>
      <c r="T10" s="102">
        <f t="shared" si="1"/>
        <v>50</v>
      </c>
      <c r="U10" s="102">
        <f t="shared" si="1"/>
        <v>50</v>
      </c>
      <c r="V10" s="25"/>
      <c r="W10" s="125">
        <v>50</v>
      </c>
      <c r="X10" s="102">
        <f>$W$10</f>
        <v>50</v>
      </c>
      <c r="Y10" s="102">
        <f t="shared" ref="Y10:AE10" si="2">$W$10</f>
        <v>50</v>
      </c>
      <c r="Z10" s="102">
        <f t="shared" si="2"/>
        <v>50</v>
      </c>
      <c r="AA10" s="102">
        <f t="shared" si="2"/>
        <v>50</v>
      </c>
      <c r="AB10" s="102">
        <f t="shared" si="2"/>
        <v>50</v>
      </c>
      <c r="AC10" s="102">
        <f t="shared" si="2"/>
        <v>50</v>
      </c>
      <c r="AD10" s="102">
        <f t="shared" si="2"/>
        <v>50</v>
      </c>
      <c r="AE10" s="102">
        <f t="shared" si="2"/>
        <v>50</v>
      </c>
    </row>
    <row r="11" spans="1:32" x14ac:dyDescent="0.2">
      <c r="A11" s="130">
        <v>1</v>
      </c>
      <c r="B11" s="3"/>
      <c r="C11" s="101">
        <f>C10+(C$30-C$10)/$A$30</f>
        <v>97.5</v>
      </c>
      <c r="D11" s="102">
        <f>IF(D10&lt;Cleanup!$B$10,D10+($C11-$C10),Cleanup!$C$10)</f>
        <v>97.5</v>
      </c>
      <c r="E11" s="102">
        <f>IF(E10&lt;Cleanup!$B$13,E10+($C11-$C10),Cleanup!$C$13)</f>
        <v>97.5</v>
      </c>
      <c r="F11" s="102">
        <f>IF(F10&lt;Cleanup!$B$14,F10+($C11-$C10),Cleanup!$C$14)</f>
        <v>97.5</v>
      </c>
      <c r="G11" s="102">
        <f>IF(G10&lt;Cleanup!$B$15,G10+($C11-$C10),Cleanup!$C$15)</f>
        <v>97.5</v>
      </c>
      <c r="H11" s="102">
        <f>IF(H10&lt;Cleanup!$B$16,H10+($C11-$C10),Cleanup!$C$16)</f>
        <v>97.5</v>
      </c>
      <c r="I11" s="102">
        <f>IF(I10&lt;Cleanup!$B$17,I10+($C11-$C10),Cleanup!$C$17)</f>
        <v>97.5</v>
      </c>
      <c r="J11" s="102">
        <f>IF(J10&lt;Cleanup!$B$20,J10+($C11-$C10),Cleanup!$C$20)</f>
        <v>0</v>
      </c>
      <c r="K11" s="102">
        <f>IF(K10&lt;Cleanup!$B$21,K10+($C11-$C10),Cleanup!$C$21)</f>
        <v>0</v>
      </c>
      <c r="L11" s="25"/>
      <c r="M11" s="101">
        <f>M10+(M$30-M$10)/$A$30</f>
        <v>147.5</v>
      </c>
      <c r="N11" s="102">
        <f>IF(N10&lt;Cleanup!$B$10,N10+($M11-$M10),Cleanup!$C$10)</f>
        <v>147.5</v>
      </c>
      <c r="O11" s="102">
        <f>IF(O10&lt;Cleanup!$B$13,O10+($M11-$M10),Cleanup!$C$13)</f>
        <v>147.5</v>
      </c>
      <c r="P11" s="102">
        <f>IF(P10&lt;Cleanup!$B$14,P10+($M11-$M10),Cleanup!$C$14)</f>
        <v>147.5</v>
      </c>
      <c r="Q11" s="102">
        <f>IF(Q10&lt;Cleanup!$B$15,Q10+($M11-$M10),Cleanup!$C$15)</f>
        <v>147.5</v>
      </c>
      <c r="R11" s="102">
        <f>IF(R10&lt;Cleanup!$B$16,R10+($M11-$M10),Cleanup!$C$16)</f>
        <v>147.5</v>
      </c>
      <c r="S11" s="102">
        <f>IF(S10&lt;Cleanup!$B$17,S10+($M11-$M10),Cleanup!$C$17)</f>
        <v>147.5</v>
      </c>
      <c r="T11" s="102">
        <f>IF(T10&lt;Cleanup!$B$20,T10+($M11-$M10),Cleanup!$C$20)</f>
        <v>0</v>
      </c>
      <c r="U11" s="102">
        <f>IF(U10&lt;Cleanup!$B$21,U10+($M11-$M10),Cleanup!$C$21)</f>
        <v>0</v>
      </c>
      <c r="V11" s="25"/>
      <c r="W11" s="101">
        <f>W$10*EXP(0.2*$A11)</f>
        <v>61.070137908008491</v>
      </c>
      <c r="X11" s="102">
        <f>IF(X10&lt;Cleanup!$B$10,X10+($W11-$W10),Cleanup!$C$10)</f>
        <v>61.070137908008491</v>
      </c>
      <c r="Y11" s="102">
        <f>IF(Y10&lt;Cleanup!$B$13,Y10+($W11-$W10),Cleanup!$C$13)</f>
        <v>61.070137908008491</v>
      </c>
      <c r="Z11" s="102">
        <f>IF(Z10&lt;Cleanup!$B$14,Z10+($W11-$W10),Cleanup!$C$14)</f>
        <v>61.070137908008491</v>
      </c>
      <c r="AA11" s="102">
        <f>IF(AA10&lt;Cleanup!$B$15,AA10+($W11-$W10),Cleanup!$C$15)</f>
        <v>61.070137908008491</v>
      </c>
      <c r="AB11" s="102">
        <f>IF(AB10&lt;Cleanup!$B$16,AB10+($W11-$W10),Cleanup!$C$16)</f>
        <v>61.070137908008491</v>
      </c>
      <c r="AC11" s="102">
        <f>IF(AC10&lt;Cleanup!$B$17,AC10+($W11-$W10),Cleanup!$C$17)</f>
        <v>61.070137908008491</v>
      </c>
      <c r="AD11" s="102">
        <f>IF(AD10&lt;Cleanup!$B$20,AD10+($W11-$W10),Cleanup!$C$20)</f>
        <v>0</v>
      </c>
      <c r="AE11" s="102">
        <f>IF(AE10&lt;Cleanup!$B$21,AE10+($W11-$W10),Cleanup!$C$21)</f>
        <v>0</v>
      </c>
    </row>
    <row r="12" spans="1:32" x14ac:dyDescent="0.2">
      <c r="A12" s="130">
        <f>A11+1</f>
        <v>2</v>
      </c>
      <c r="B12" s="3"/>
      <c r="C12" s="101">
        <f t="shared" ref="C12:C29" si="3">C11+(C$30-C$10)/$A$30</f>
        <v>145</v>
      </c>
      <c r="D12" s="102">
        <f>IF(D11&lt;Cleanup!$B$10,D11+($C12-$C11),Cleanup!$C$10)</f>
        <v>145</v>
      </c>
      <c r="E12" s="102">
        <f>IF(E11&lt;Cleanup!$B$13,E11+($C12-$C11),Cleanup!$C$13)</f>
        <v>145</v>
      </c>
      <c r="F12" s="102">
        <f>IF(F11&lt;Cleanup!$B$14,F11+($C12-$C11),Cleanup!$C$14)</f>
        <v>145</v>
      </c>
      <c r="G12" s="102">
        <f>IF(G11&lt;Cleanup!$B$15,G11+($C12-$C11),Cleanup!$C$15)</f>
        <v>145</v>
      </c>
      <c r="H12" s="102">
        <f>IF(H11&lt;Cleanup!$B$16,H11+($C12-$C11),Cleanup!$C$16)</f>
        <v>145</v>
      </c>
      <c r="I12" s="102">
        <f>IF(I11&lt;Cleanup!$B$17,I11+($C12-$C11),Cleanup!$C$17)</f>
        <v>145</v>
      </c>
      <c r="J12" s="102">
        <f>IF(J11&lt;Cleanup!$B$20,J11+($C12-$C11),Cleanup!$C$20)</f>
        <v>0</v>
      </c>
      <c r="K12" s="102">
        <f>IF(K11&lt;Cleanup!$B$21,K11+($C12-$C11),Cleanup!$C$21)</f>
        <v>0</v>
      </c>
      <c r="L12" s="25"/>
      <c r="M12" s="101">
        <f t="shared" ref="M12:M29" si="4">M11+(M$30-M$10)/$A$30</f>
        <v>245</v>
      </c>
      <c r="N12" s="102">
        <f>IF(N11&lt;Cleanup!$B$10,N11+($M12-$M11),Cleanup!$C$10)</f>
        <v>245</v>
      </c>
      <c r="O12" s="102">
        <f>IF(O11&lt;Cleanup!$B$13,O11+($M12-$M11),Cleanup!$C$13)</f>
        <v>245</v>
      </c>
      <c r="P12" s="102">
        <f>IF(P11&lt;Cleanup!$B$14,P11+($M12-$M11),Cleanup!$C$14)</f>
        <v>245</v>
      </c>
      <c r="Q12" s="102">
        <f>IF(Q11&lt;Cleanup!$B$15,Q11+($M12-$M11),Cleanup!$C$15)</f>
        <v>245</v>
      </c>
      <c r="R12" s="102">
        <f>IF(R11&lt;Cleanup!$B$16,R11+($M12-$M11),Cleanup!$C$16)</f>
        <v>245</v>
      </c>
      <c r="S12" s="102">
        <f>IF(S11&lt;Cleanup!$B$17,S11+($M12-$M11),Cleanup!$C$17)</f>
        <v>245</v>
      </c>
      <c r="T12" s="102">
        <f>IF(T11&lt;Cleanup!$B$20,T11+($M12-$M11),Cleanup!$C$20)</f>
        <v>0</v>
      </c>
      <c r="U12" s="102">
        <f>IF(U11&lt;Cleanup!$B$21,U11+($M12-$M11),Cleanup!$C$21)</f>
        <v>0</v>
      </c>
      <c r="V12" s="25"/>
      <c r="W12" s="101">
        <f>W$10*EXP(0.2*$A12)</f>
        <v>74.591234882063517</v>
      </c>
      <c r="X12" s="102">
        <f>IF(X11&lt;Cleanup!$B$10,X11+($W12-$W11),Cleanup!$C$10)</f>
        <v>74.591234882063517</v>
      </c>
      <c r="Y12" s="102">
        <f>IF(Y11&lt;Cleanup!$B$13,Y11+($W12-$W11),Cleanup!$C$13)</f>
        <v>74.591234882063517</v>
      </c>
      <c r="Z12" s="102">
        <f>IF(Z11&lt;Cleanup!$B$14,Z11+($W12-$W11),Cleanup!$C$14)</f>
        <v>74.591234882063517</v>
      </c>
      <c r="AA12" s="102">
        <f>IF(AA11&lt;Cleanup!$B$15,AA11+($W12-$W11),Cleanup!$C$15)</f>
        <v>74.591234882063517</v>
      </c>
      <c r="AB12" s="102">
        <f>IF(AB11&lt;Cleanup!$B$16,AB11+($W12-$W11),Cleanup!$C$16)</f>
        <v>74.591234882063517</v>
      </c>
      <c r="AC12" s="102">
        <f>IF(AC11&lt;Cleanup!$B$17,AC11+($W12-$W11),Cleanup!$C$17)</f>
        <v>74.591234882063517</v>
      </c>
      <c r="AD12" s="102">
        <f>IF(AD11&lt;Cleanup!$B$20,AD11+($W12-$W11),Cleanup!$C$20)</f>
        <v>0</v>
      </c>
      <c r="AE12" s="102">
        <f>IF(AE11&lt;Cleanup!$B$21,AE11+($W12-$W11),Cleanup!$C$21)</f>
        <v>0</v>
      </c>
    </row>
    <row r="13" spans="1:32" x14ac:dyDescent="0.2">
      <c r="A13" s="130">
        <f t="shared" ref="A13:A30" si="5">A12+1</f>
        <v>3</v>
      </c>
      <c r="B13" s="3"/>
      <c r="C13" s="101">
        <f t="shared" si="3"/>
        <v>192.5</v>
      </c>
      <c r="D13" s="102">
        <f>IF(D12&lt;Cleanup!$B$10,D12+($C13-$C12),Cleanup!$C$10)</f>
        <v>192.5</v>
      </c>
      <c r="E13" s="102">
        <f>IF(E12&lt;Cleanup!$B$13,E12+($C13-$C12),Cleanup!$C$13)</f>
        <v>192.5</v>
      </c>
      <c r="F13" s="102">
        <f>IF(F12&lt;Cleanup!$B$14,F12+($C13-$C12),Cleanup!$C$14)</f>
        <v>192.5</v>
      </c>
      <c r="G13" s="102">
        <f>IF(G12&lt;Cleanup!$B$15,G12+($C13-$C12),Cleanup!$C$15)</f>
        <v>192.5</v>
      </c>
      <c r="H13" s="102">
        <f>IF(H12&lt;Cleanup!$B$16,H12+($C13-$C12),Cleanup!$C$16)</f>
        <v>192.5</v>
      </c>
      <c r="I13" s="102">
        <f>IF(I12&lt;Cleanup!$B$17,I12+($C13-$C12),Cleanup!$C$17)</f>
        <v>192.5</v>
      </c>
      <c r="J13" s="102">
        <f>IF(J12&lt;Cleanup!$B$20,J12+($C13-$C12),Cleanup!$C$20)</f>
        <v>0</v>
      </c>
      <c r="K13" s="102">
        <f>IF(K12&lt;Cleanup!$B$21,K12+($C13-$C12),Cleanup!$C$21)</f>
        <v>0</v>
      </c>
      <c r="L13" s="25"/>
      <c r="M13" s="101">
        <f t="shared" si="4"/>
        <v>342.5</v>
      </c>
      <c r="N13" s="102">
        <f>IF(N12&lt;Cleanup!$B$10,N12+($M13-$M12),Cleanup!$C$10)</f>
        <v>342.5</v>
      </c>
      <c r="O13" s="102">
        <f>IF(O12&lt;Cleanup!$B$13,O12+($M13-$M12),Cleanup!$C$13)</f>
        <v>342.5</v>
      </c>
      <c r="P13" s="102">
        <f>IF(P12&lt;Cleanup!$B$14,P12+($M13-$M12),Cleanup!$C$14)</f>
        <v>342.5</v>
      </c>
      <c r="Q13" s="102">
        <f>IF(Q12&lt;Cleanup!$B$15,Q12+($M13-$M12),Cleanup!$C$15)</f>
        <v>342.5</v>
      </c>
      <c r="R13" s="102">
        <f>IF(R12&lt;Cleanup!$B$16,R12+($M13-$M12),Cleanup!$C$16)</f>
        <v>342.5</v>
      </c>
      <c r="S13" s="102">
        <f>IF(S12&lt;Cleanup!$B$17,S12+($M13-$M12),Cleanup!$C$17)</f>
        <v>342.5</v>
      </c>
      <c r="T13" s="102">
        <f>IF(T12&lt;Cleanup!$B$20,T12+($M13-$M12),Cleanup!$C$20)</f>
        <v>0</v>
      </c>
      <c r="U13" s="102">
        <f>IF(U12&lt;Cleanup!$B$21,U12+($M13-$M12),Cleanup!$C$21)</f>
        <v>0</v>
      </c>
      <c r="V13" s="25"/>
      <c r="W13" s="101">
        <f t="shared" ref="W13:W30" si="6">W$10*EXP(0.2*$A13)</f>
        <v>91.105940019525463</v>
      </c>
      <c r="X13" s="102">
        <f>IF(X12&lt;Cleanup!$B$10,X12+($W13-$W12),Cleanup!$C$10)</f>
        <v>91.105940019525463</v>
      </c>
      <c r="Y13" s="102">
        <f>IF(Y12&lt;Cleanup!$B$13,Y12+($W13-$W12),Cleanup!$C$13)</f>
        <v>91.105940019525463</v>
      </c>
      <c r="Z13" s="102">
        <f>IF(Z12&lt;Cleanup!$B$14,Z12+($W13-$W12),Cleanup!$C$14)</f>
        <v>91.105940019525463</v>
      </c>
      <c r="AA13" s="102">
        <f>IF(AA12&lt;Cleanup!$B$15,AA12+($W13-$W12),Cleanup!$C$15)</f>
        <v>91.105940019525463</v>
      </c>
      <c r="AB13" s="102">
        <f>IF(AB12&lt;Cleanup!$B$16,AB12+($W13-$W12),Cleanup!$C$16)</f>
        <v>91.105940019525463</v>
      </c>
      <c r="AC13" s="102">
        <f>IF(AC12&lt;Cleanup!$B$17,AC12+($W13-$W12),Cleanup!$C$17)</f>
        <v>91.105940019525463</v>
      </c>
      <c r="AD13" s="102">
        <f>IF(AD12&lt;Cleanup!$B$20,AD12+($W13-$W12),Cleanup!$C$20)</f>
        <v>0</v>
      </c>
      <c r="AE13" s="102">
        <f>IF(AE12&lt;Cleanup!$B$21,AE12+($W13-$W12),Cleanup!$C$21)</f>
        <v>0</v>
      </c>
    </row>
    <row r="14" spans="1:32" x14ac:dyDescent="0.2">
      <c r="A14" s="130">
        <f t="shared" si="5"/>
        <v>4</v>
      </c>
      <c r="B14" s="3"/>
      <c r="C14" s="101">
        <f t="shared" si="3"/>
        <v>240</v>
      </c>
      <c r="D14" s="102">
        <f>IF(D13&lt;Cleanup!$B$10,D13+($C14-$C13),Cleanup!$C$10)</f>
        <v>240</v>
      </c>
      <c r="E14" s="102">
        <f>IF(E13&lt;Cleanup!$B$13,E13+($C14-$C13),Cleanup!$C$13)</f>
        <v>240</v>
      </c>
      <c r="F14" s="102">
        <f>IF(F13&lt;Cleanup!$B$14,F13+($C14-$C13),Cleanup!$C$14)</f>
        <v>240</v>
      </c>
      <c r="G14" s="102">
        <f>IF(G13&lt;Cleanup!$B$15,G13+($C14-$C13),Cleanup!$C$15)</f>
        <v>240</v>
      </c>
      <c r="H14" s="102">
        <f>IF(H13&lt;Cleanup!$B$16,H13+($C14-$C13),Cleanup!$C$16)</f>
        <v>240</v>
      </c>
      <c r="I14" s="102">
        <f>IF(I13&lt;Cleanup!$B$17,I13+($C14-$C13),Cleanup!$C$17)</f>
        <v>240</v>
      </c>
      <c r="J14" s="102">
        <f>IF(J13&lt;Cleanup!$B$20,J13+($C14-$C13),Cleanup!$C$20)</f>
        <v>0</v>
      </c>
      <c r="K14" s="102">
        <f>IF(K13&lt;Cleanup!$B$21,K13+($C14-$C13),Cleanup!$C$21)</f>
        <v>0</v>
      </c>
      <c r="L14" s="25"/>
      <c r="M14" s="101">
        <f t="shared" si="4"/>
        <v>440</v>
      </c>
      <c r="N14" s="102">
        <f>IF(N13&lt;Cleanup!$B$10,N13+($M14-$M13),Cleanup!$C$10)</f>
        <v>440</v>
      </c>
      <c r="O14" s="102">
        <f>IF(O13&lt;Cleanup!$B$13,O13+($M14-$M13),Cleanup!$C$13)</f>
        <v>440</v>
      </c>
      <c r="P14" s="102">
        <f>IF(P13&lt;Cleanup!$B$14,P13+($M14-$M13),Cleanup!$C$14)</f>
        <v>440</v>
      </c>
      <c r="Q14" s="102">
        <f>IF(Q13&lt;Cleanup!$B$15,Q13+($M14-$M13),Cleanup!$C$15)</f>
        <v>440</v>
      </c>
      <c r="R14" s="102">
        <f>IF(R13&lt;Cleanup!$B$16,R13+($M14-$M13),Cleanup!$C$16)</f>
        <v>440</v>
      </c>
      <c r="S14" s="102">
        <f>IF(S13&lt;Cleanup!$B$17,S13+($M14-$M13),Cleanup!$C$17)</f>
        <v>440</v>
      </c>
      <c r="T14" s="102">
        <f>IF(T13&lt;Cleanup!$B$20,T13+($M14-$M13),Cleanup!$C$20)</f>
        <v>0</v>
      </c>
      <c r="U14" s="102">
        <f>IF(U13&lt;Cleanup!$B$21,U13+($M14-$M13),Cleanup!$C$21)</f>
        <v>0</v>
      </c>
      <c r="V14" s="25"/>
      <c r="W14" s="101">
        <f t="shared" si="6"/>
        <v>111.27704642462339</v>
      </c>
      <c r="X14" s="102">
        <f>IF(X13&lt;Cleanup!$B$10,X13+($W14-$W13),Cleanup!$C$10)</f>
        <v>111.27704642462339</v>
      </c>
      <c r="Y14" s="102">
        <f>IF(Y13&lt;Cleanup!$B$13,Y13+($W14-$W13),Cleanup!$C$13)</f>
        <v>111.27704642462339</v>
      </c>
      <c r="Z14" s="102">
        <f>IF(Z13&lt;Cleanup!$B$14,Z13+($W14-$W13),Cleanup!$C$14)</f>
        <v>111.27704642462339</v>
      </c>
      <c r="AA14" s="102">
        <f>IF(AA13&lt;Cleanup!$B$15,AA13+($W14-$W13),Cleanup!$C$15)</f>
        <v>111.27704642462339</v>
      </c>
      <c r="AB14" s="102">
        <f>IF(AB13&lt;Cleanup!$B$16,AB13+($W14-$W13),Cleanup!$C$16)</f>
        <v>111.27704642462339</v>
      </c>
      <c r="AC14" s="102">
        <f>IF(AC13&lt;Cleanup!$B$17,AC13+($W14-$W13),Cleanup!$C$17)</f>
        <v>111.27704642462339</v>
      </c>
      <c r="AD14" s="102">
        <f>IF(AD13&lt;Cleanup!$B$20,AD13+($W14-$W13),Cleanup!$C$20)</f>
        <v>0</v>
      </c>
      <c r="AE14" s="102">
        <f>IF(AE13&lt;Cleanup!$B$21,AE13+($W14-$W13),Cleanup!$C$21)</f>
        <v>0</v>
      </c>
    </row>
    <row r="15" spans="1:32" x14ac:dyDescent="0.2">
      <c r="A15" s="130">
        <f t="shared" si="5"/>
        <v>5</v>
      </c>
      <c r="B15" s="3"/>
      <c r="C15" s="101">
        <f t="shared" si="3"/>
        <v>287.5</v>
      </c>
      <c r="D15" s="102">
        <f>IF(D14&lt;Cleanup!$B$10,D14+($C15-$C14),Cleanup!$C$10)</f>
        <v>287.5</v>
      </c>
      <c r="E15" s="102">
        <f>IF(E14&lt;Cleanup!$B$13,E14+($C15-$C14),Cleanup!$C$13)</f>
        <v>287.5</v>
      </c>
      <c r="F15" s="102">
        <f>IF(F14&lt;Cleanup!$B$14,F14+($C15-$C14),Cleanup!$C$14)</f>
        <v>287.5</v>
      </c>
      <c r="G15" s="102">
        <f>IF(G14&lt;Cleanup!$B$15,G14+($C15-$C14),Cleanup!$C$15)</f>
        <v>287.5</v>
      </c>
      <c r="H15" s="102">
        <f>IF(H14&lt;Cleanup!$B$16,H14+($C15-$C14),Cleanup!$C$16)</f>
        <v>287.5</v>
      </c>
      <c r="I15" s="102">
        <f>IF(I14&lt;Cleanup!$B$17,I14+($C15-$C14),Cleanup!$C$17)</f>
        <v>287.5</v>
      </c>
      <c r="J15" s="102">
        <f>IF(J14&lt;Cleanup!$B$20,J14+($C15-$C14),Cleanup!$C$20)</f>
        <v>0</v>
      </c>
      <c r="K15" s="102">
        <f>IF(K14&lt;Cleanup!$B$21,K14+($C15-$C14),Cleanup!$C$21)</f>
        <v>0</v>
      </c>
      <c r="L15" s="25"/>
      <c r="M15" s="101">
        <f t="shared" si="4"/>
        <v>537.5</v>
      </c>
      <c r="N15" s="102">
        <f>IF(N14&lt;Cleanup!$B$10,N14+($M15-$M14),Cleanup!$C$10)</f>
        <v>300</v>
      </c>
      <c r="O15" s="102">
        <f>IF(O14&lt;Cleanup!$B$13,O14+($M15-$M14),Cleanup!$C$13)</f>
        <v>0</v>
      </c>
      <c r="P15" s="102">
        <f>IF(P14&lt;Cleanup!$B$14,P14+($M15-$M14),Cleanup!$C$14)</f>
        <v>75</v>
      </c>
      <c r="Q15" s="102">
        <f>IF(Q14&lt;Cleanup!$B$15,Q14+($M15-$M14),Cleanup!$C$15)</f>
        <v>50</v>
      </c>
      <c r="R15" s="102">
        <f>IF(R14&lt;Cleanup!$B$16,R14+($M15-$M14),Cleanup!$C$16)</f>
        <v>0</v>
      </c>
      <c r="S15" s="102">
        <f>IF(S14&lt;Cleanup!$B$17,S14+($M15-$M14),Cleanup!$C$17)</f>
        <v>150</v>
      </c>
      <c r="T15" s="102">
        <f>IF(T14&lt;Cleanup!$B$20,T14+($M15-$M14),Cleanup!$C$20)</f>
        <v>0</v>
      </c>
      <c r="U15" s="102">
        <f>IF(U14&lt;Cleanup!$B$21,U14+($M15-$M14),Cleanup!$C$21)</f>
        <v>0</v>
      </c>
      <c r="V15" s="25"/>
      <c r="W15" s="101">
        <f t="shared" si="6"/>
        <v>135.91409142295225</v>
      </c>
      <c r="X15" s="102">
        <f>IF(X14&lt;Cleanup!$B$10,X14+($W15-$W14),Cleanup!$C$10)</f>
        <v>135.91409142295225</v>
      </c>
      <c r="Y15" s="102">
        <f>IF(Y14&lt;Cleanup!$B$13,Y14+($W15-$W14),Cleanup!$C$13)</f>
        <v>135.91409142295225</v>
      </c>
      <c r="Z15" s="102">
        <f>IF(Z14&lt;Cleanup!$B$14,Z14+($W15-$W14),Cleanup!$C$14)</f>
        <v>135.91409142295225</v>
      </c>
      <c r="AA15" s="102">
        <f>IF(AA14&lt;Cleanup!$B$15,AA14+($W15-$W14),Cleanup!$C$15)</f>
        <v>135.91409142295225</v>
      </c>
      <c r="AB15" s="102">
        <f>IF(AB14&lt;Cleanup!$B$16,AB14+($W15-$W14),Cleanup!$C$16)</f>
        <v>135.91409142295225</v>
      </c>
      <c r="AC15" s="102">
        <f>IF(AC14&lt;Cleanup!$B$17,AC14+($W15-$W14),Cleanup!$C$17)</f>
        <v>135.91409142295225</v>
      </c>
      <c r="AD15" s="102">
        <f>IF(AD14&lt;Cleanup!$B$20,AD14+($W15-$W14),Cleanup!$C$20)</f>
        <v>0</v>
      </c>
      <c r="AE15" s="102">
        <f>IF(AE14&lt;Cleanup!$B$21,AE14+($W15-$W14),Cleanup!$C$21)</f>
        <v>0</v>
      </c>
    </row>
    <row r="16" spans="1:32" x14ac:dyDescent="0.2">
      <c r="A16" s="130">
        <f t="shared" si="5"/>
        <v>6</v>
      </c>
      <c r="B16" s="3"/>
      <c r="C16" s="101">
        <f t="shared" si="3"/>
        <v>335</v>
      </c>
      <c r="D16" s="102">
        <f>IF(D15&lt;Cleanup!$B$10,D15+($C16-$C15),Cleanup!$C$10)</f>
        <v>335</v>
      </c>
      <c r="E16" s="102">
        <f>IF(E15&lt;Cleanup!$B$13,E15+($C16-$C15),Cleanup!$C$13)</f>
        <v>335</v>
      </c>
      <c r="F16" s="102">
        <f>IF(F15&lt;Cleanup!$B$14,F15+($C16-$C15),Cleanup!$C$14)</f>
        <v>335</v>
      </c>
      <c r="G16" s="102">
        <f>IF(G15&lt;Cleanup!$B$15,G15+($C16-$C15),Cleanup!$C$15)</f>
        <v>335</v>
      </c>
      <c r="H16" s="102">
        <f>IF(H15&lt;Cleanup!$B$16,H15+($C16-$C15),Cleanup!$C$16)</f>
        <v>335</v>
      </c>
      <c r="I16" s="102">
        <f>IF(I15&lt;Cleanup!$B$17,I15+($C16-$C15),Cleanup!$C$17)</f>
        <v>335</v>
      </c>
      <c r="J16" s="102">
        <f>IF(J15&lt;Cleanup!$B$20,J15+($C16-$C15),Cleanup!$C$20)</f>
        <v>0</v>
      </c>
      <c r="K16" s="102">
        <f>IF(K15&lt;Cleanup!$B$21,K15+($C16-$C15),Cleanup!$C$21)</f>
        <v>0</v>
      </c>
      <c r="L16" s="25"/>
      <c r="M16" s="101">
        <f t="shared" si="4"/>
        <v>635</v>
      </c>
      <c r="N16" s="102">
        <f>IF(N15&lt;Cleanup!$B$10,N15+($M16-$M15),Cleanup!$C$10)</f>
        <v>397.5</v>
      </c>
      <c r="O16" s="102">
        <f>IF(O15&lt;Cleanup!$B$13,O15+($M16-$M15),Cleanup!$C$13)</f>
        <v>97.5</v>
      </c>
      <c r="P16" s="102">
        <f>IF(P15&lt;Cleanup!$B$14,P15+($M16-$M15),Cleanup!$C$14)</f>
        <v>172.5</v>
      </c>
      <c r="Q16" s="102">
        <f>IF(Q15&lt;Cleanup!$B$15,Q15+($M16-$M15),Cleanup!$C$15)</f>
        <v>147.5</v>
      </c>
      <c r="R16" s="102">
        <f>IF(R15&lt;Cleanup!$B$16,R15+($M16-$M15),Cleanup!$C$16)</f>
        <v>97.5</v>
      </c>
      <c r="S16" s="102">
        <f>IF(S15&lt;Cleanup!$B$17,S15+($M16-$M15),Cleanup!$C$17)</f>
        <v>247.5</v>
      </c>
      <c r="T16" s="102">
        <f>IF(T15&lt;Cleanup!$B$20,T15+($M16-$M15),Cleanup!$C$20)</f>
        <v>0</v>
      </c>
      <c r="U16" s="102">
        <f>IF(U15&lt;Cleanup!$B$21,U15+($M16-$M15),Cleanup!$C$21)</f>
        <v>0</v>
      </c>
      <c r="V16" s="25"/>
      <c r="W16" s="101">
        <f t="shared" si="6"/>
        <v>166.00584613682742</v>
      </c>
      <c r="X16" s="102">
        <f>IF(X15&lt;Cleanup!$B$10,X15+($W16-$W15),Cleanup!$C$10)</f>
        <v>166.00584613682742</v>
      </c>
      <c r="Y16" s="102">
        <f>IF(Y15&lt;Cleanup!$B$13,Y15+($W16-$W15),Cleanup!$C$13)</f>
        <v>166.00584613682742</v>
      </c>
      <c r="Z16" s="102">
        <f>IF(Z15&lt;Cleanup!$B$14,Z15+($W16-$W15),Cleanup!$C$14)</f>
        <v>166.00584613682742</v>
      </c>
      <c r="AA16" s="102">
        <f>IF(AA15&lt;Cleanup!$B$15,AA15+($W16-$W15),Cleanup!$C$15)</f>
        <v>166.00584613682742</v>
      </c>
      <c r="AB16" s="102">
        <f>IF(AB15&lt;Cleanup!$B$16,AB15+($W16-$W15),Cleanup!$C$16)</f>
        <v>166.00584613682742</v>
      </c>
      <c r="AC16" s="102">
        <f>IF(AC15&lt;Cleanup!$B$17,AC15+($W16-$W15),Cleanup!$C$17)</f>
        <v>166.00584613682742</v>
      </c>
      <c r="AD16" s="102">
        <f>IF(AD15&lt;Cleanup!$B$20,AD15+($W16-$W15),Cleanup!$C$20)</f>
        <v>0</v>
      </c>
      <c r="AE16" s="102">
        <f>IF(AE15&lt;Cleanup!$B$21,AE15+($W16-$W15),Cleanup!$C$21)</f>
        <v>0</v>
      </c>
    </row>
    <row r="17" spans="1:31" x14ac:dyDescent="0.2">
      <c r="A17" s="130">
        <f t="shared" si="5"/>
        <v>7</v>
      </c>
      <c r="B17" s="3"/>
      <c r="C17" s="101">
        <f t="shared" si="3"/>
        <v>382.5</v>
      </c>
      <c r="D17" s="102">
        <f>IF(D16&lt;Cleanup!$B$10,D16+($C17-$C16),Cleanup!$C$10)</f>
        <v>382.5</v>
      </c>
      <c r="E17" s="102">
        <f>IF(E16&lt;Cleanup!$B$13,E16+($C17-$C16),Cleanup!$C$13)</f>
        <v>382.5</v>
      </c>
      <c r="F17" s="102">
        <f>IF(F16&lt;Cleanup!$B$14,F16+($C17-$C16),Cleanup!$C$14)</f>
        <v>382.5</v>
      </c>
      <c r="G17" s="102">
        <f>IF(G16&lt;Cleanup!$B$15,G16+($C17-$C16),Cleanup!$C$15)</f>
        <v>382.5</v>
      </c>
      <c r="H17" s="102">
        <f>IF(H16&lt;Cleanup!$B$16,H16+($C17-$C16),Cleanup!$C$16)</f>
        <v>382.5</v>
      </c>
      <c r="I17" s="102">
        <f>IF(I16&lt;Cleanup!$B$17,I16+($C17-$C16),Cleanup!$C$17)</f>
        <v>382.5</v>
      </c>
      <c r="J17" s="102">
        <f>IF(J16&lt;Cleanup!$B$20,J16+($C17-$C16),Cleanup!$C$20)</f>
        <v>0</v>
      </c>
      <c r="K17" s="102">
        <f>IF(K16&lt;Cleanup!$B$21,K16+($C17-$C16),Cleanup!$C$21)</f>
        <v>0</v>
      </c>
      <c r="L17" s="25"/>
      <c r="M17" s="101">
        <f t="shared" si="4"/>
        <v>732.5</v>
      </c>
      <c r="N17" s="102">
        <f>IF(N16&lt;Cleanup!$B$10,N16+($M17-$M16),Cleanup!$C$10)</f>
        <v>495</v>
      </c>
      <c r="O17" s="102">
        <f>IF(O16&lt;Cleanup!$B$13,O16+($M17-$M16),Cleanup!$C$13)</f>
        <v>195</v>
      </c>
      <c r="P17" s="102">
        <f>IF(P16&lt;Cleanup!$B$14,P16+($M17-$M16),Cleanup!$C$14)</f>
        <v>270</v>
      </c>
      <c r="Q17" s="102">
        <f>IF(Q16&lt;Cleanup!$B$15,Q16+($M17-$M16),Cleanup!$C$15)</f>
        <v>245</v>
      </c>
      <c r="R17" s="102">
        <f>IF(R16&lt;Cleanup!$B$16,R16+($M17-$M16),Cleanup!$C$16)</f>
        <v>195</v>
      </c>
      <c r="S17" s="102">
        <f>IF(S16&lt;Cleanup!$B$17,S16+($M17-$M16),Cleanup!$C$17)</f>
        <v>345</v>
      </c>
      <c r="T17" s="102">
        <f>IF(T16&lt;Cleanup!$B$20,T16+($M17-$M16),Cleanup!$C$20)</f>
        <v>0</v>
      </c>
      <c r="U17" s="102">
        <f>IF(U16&lt;Cleanup!$B$21,U16+($M17-$M16),Cleanup!$C$21)</f>
        <v>0</v>
      </c>
      <c r="V17" s="25"/>
      <c r="W17" s="101">
        <f t="shared" si="6"/>
        <v>202.75999834223376</v>
      </c>
      <c r="X17" s="102">
        <f>IF(X16&lt;Cleanup!$B$10,X16+($W17-$W16),Cleanup!$C$10)</f>
        <v>202.75999834223376</v>
      </c>
      <c r="Y17" s="102">
        <f>IF(Y16&lt;Cleanup!$B$13,Y16+($W17-$W16),Cleanup!$C$13)</f>
        <v>202.75999834223376</v>
      </c>
      <c r="Z17" s="102">
        <f>IF(Z16&lt;Cleanup!$B$14,Z16+($W17-$W16),Cleanup!$C$14)</f>
        <v>202.75999834223376</v>
      </c>
      <c r="AA17" s="102">
        <f>IF(AA16&lt;Cleanup!$B$15,AA16+($W17-$W16),Cleanup!$C$15)</f>
        <v>202.75999834223376</v>
      </c>
      <c r="AB17" s="102">
        <f>IF(AB16&lt;Cleanup!$B$16,AB16+($W17-$W16),Cleanup!$C$16)</f>
        <v>202.75999834223376</v>
      </c>
      <c r="AC17" s="102">
        <f>IF(AC16&lt;Cleanup!$B$17,AC16+($W17-$W16),Cleanup!$C$17)</f>
        <v>202.75999834223376</v>
      </c>
      <c r="AD17" s="102">
        <f>IF(AD16&lt;Cleanup!$B$20,AD16+($W17-$W16),Cleanup!$C$20)</f>
        <v>0</v>
      </c>
      <c r="AE17" s="102">
        <f>IF(AE16&lt;Cleanup!$B$21,AE16+($W17-$W16),Cleanup!$C$21)</f>
        <v>0</v>
      </c>
    </row>
    <row r="18" spans="1:31" x14ac:dyDescent="0.2">
      <c r="A18" s="130">
        <f t="shared" si="5"/>
        <v>8</v>
      </c>
      <c r="B18" s="3"/>
      <c r="C18" s="101">
        <f t="shared" si="3"/>
        <v>430</v>
      </c>
      <c r="D18" s="102">
        <f>IF(D17&lt;Cleanup!$B$10,D17+($C18-$C17),Cleanup!$C$10)</f>
        <v>430</v>
      </c>
      <c r="E18" s="102">
        <f>IF(E17&lt;Cleanup!$B$13,E17+($C18-$C17),Cleanup!$C$13)</f>
        <v>430</v>
      </c>
      <c r="F18" s="102">
        <f>IF(F17&lt;Cleanup!$B$14,F17+($C18-$C17),Cleanup!$C$14)</f>
        <v>430</v>
      </c>
      <c r="G18" s="102">
        <f>IF(G17&lt;Cleanup!$B$15,G17+($C18-$C17),Cleanup!$C$15)</f>
        <v>430</v>
      </c>
      <c r="H18" s="102">
        <f>IF(H17&lt;Cleanup!$B$16,H17+($C18-$C17),Cleanup!$C$16)</f>
        <v>430</v>
      </c>
      <c r="I18" s="102">
        <f>IF(I17&lt;Cleanup!$B$17,I17+($C18-$C17),Cleanup!$C$17)</f>
        <v>430</v>
      </c>
      <c r="J18" s="102">
        <f>IF(J17&lt;Cleanup!$B$20,J17+($C18-$C17),Cleanup!$C$20)</f>
        <v>0</v>
      </c>
      <c r="K18" s="102">
        <f>IF(K17&lt;Cleanup!$B$21,K17+($C18-$C17),Cleanup!$C$21)</f>
        <v>0</v>
      </c>
      <c r="L18" s="25"/>
      <c r="M18" s="101">
        <f t="shared" si="4"/>
        <v>830</v>
      </c>
      <c r="N18" s="102">
        <f>IF(N17&lt;Cleanup!$B$10,N17+($M18-$M17),Cleanup!$C$10)</f>
        <v>300</v>
      </c>
      <c r="O18" s="102">
        <f>IF(O17&lt;Cleanup!$B$13,O17+($M18-$M17),Cleanup!$C$13)</f>
        <v>292.5</v>
      </c>
      <c r="P18" s="102">
        <f>IF(P17&lt;Cleanup!$B$14,P17+($M18-$M17),Cleanup!$C$14)</f>
        <v>367.5</v>
      </c>
      <c r="Q18" s="102">
        <f>IF(Q17&lt;Cleanup!$B$15,Q17+($M18-$M17),Cleanup!$C$15)</f>
        <v>342.5</v>
      </c>
      <c r="R18" s="102">
        <f>IF(R17&lt;Cleanup!$B$16,R17+($M18-$M17),Cleanup!$C$16)</f>
        <v>292.5</v>
      </c>
      <c r="S18" s="102">
        <f>IF(S17&lt;Cleanup!$B$17,S17+($M18-$M17),Cleanup!$C$17)</f>
        <v>442.5</v>
      </c>
      <c r="T18" s="102">
        <f>IF(T17&lt;Cleanup!$B$20,T17+($M18-$M17),Cleanup!$C$20)</f>
        <v>0</v>
      </c>
      <c r="U18" s="102">
        <f>IF(U17&lt;Cleanup!$B$21,U17+($M18-$M17),Cleanup!$C$21)</f>
        <v>0</v>
      </c>
      <c r="V18" s="25"/>
      <c r="W18" s="101">
        <f t="shared" si="6"/>
        <v>247.65162121975575</v>
      </c>
      <c r="X18" s="102">
        <f>IF(X17&lt;Cleanup!$B$10,X17+($W18-$W17),Cleanup!$C$10)</f>
        <v>247.65162121975575</v>
      </c>
      <c r="Y18" s="102">
        <f>IF(Y17&lt;Cleanup!$B$13,Y17+($W18-$W17),Cleanup!$C$13)</f>
        <v>247.65162121975575</v>
      </c>
      <c r="Z18" s="102">
        <f>IF(Z17&lt;Cleanup!$B$14,Z17+($W18-$W17),Cleanup!$C$14)</f>
        <v>247.65162121975575</v>
      </c>
      <c r="AA18" s="102">
        <f>IF(AA17&lt;Cleanup!$B$15,AA17+($W18-$W17),Cleanup!$C$15)</f>
        <v>247.65162121975575</v>
      </c>
      <c r="AB18" s="102">
        <f>IF(AB17&lt;Cleanup!$B$16,AB17+($W18-$W17),Cleanup!$C$16)</f>
        <v>247.65162121975575</v>
      </c>
      <c r="AC18" s="102">
        <f>IF(AC17&lt;Cleanup!$B$17,AC17+($W18-$W17),Cleanup!$C$17)</f>
        <v>247.65162121975575</v>
      </c>
      <c r="AD18" s="102">
        <f>IF(AD17&lt;Cleanup!$B$20,AD17+($W18-$W17),Cleanup!$C$20)</f>
        <v>0</v>
      </c>
      <c r="AE18" s="102">
        <f>IF(AE17&lt;Cleanup!$B$21,AE17+($W18-$W17),Cleanup!$C$21)</f>
        <v>0</v>
      </c>
    </row>
    <row r="19" spans="1:31" x14ac:dyDescent="0.2">
      <c r="A19" s="130">
        <f t="shared" si="5"/>
        <v>9</v>
      </c>
      <c r="B19" s="3"/>
      <c r="C19" s="101">
        <f t="shared" si="3"/>
        <v>477.5</v>
      </c>
      <c r="D19" s="102">
        <f>IF(D18&lt;Cleanup!$B$10,D18+($C19-$C18),Cleanup!$C$10)</f>
        <v>300</v>
      </c>
      <c r="E19" s="102">
        <f>IF(E18&lt;Cleanup!$B$13,E18+($C19-$C18),Cleanup!$C$13)</f>
        <v>0</v>
      </c>
      <c r="F19" s="102">
        <f>IF(F18&lt;Cleanup!$B$14,F18+($C19-$C18),Cleanup!$C$14)</f>
        <v>75</v>
      </c>
      <c r="G19" s="102">
        <f>IF(G18&lt;Cleanup!$B$15,G18+($C19-$C18),Cleanup!$C$15)</f>
        <v>50</v>
      </c>
      <c r="H19" s="102">
        <f>IF(H18&lt;Cleanup!$B$16,H18+($C19-$C18),Cleanup!$C$16)</f>
        <v>0</v>
      </c>
      <c r="I19" s="102">
        <f>IF(I18&lt;Cleanup!$B$17,I18+($C19-$C18),Cleanup!$C$17)</f>
        <v>150</v>
      </c>
      <c r="J19" s="102">
        <f>IF(J18&lt;Cleanup!$B$20,J18+($C19-$C18),Cleanup!$C$20)</f>
        <v>0</v>
      </c>
      <c r="K19" s="102">
        <f>IF(K18&lt;Cleanup!$B$21,K18+($C19-$C18),Cleanup!$C$21)</f>
        <v>0</v>
      </c>
      <c r="L19" s="25"/>
      <c r="M19" s="101">
        <f t="shared" si="4"/>
        <v>927.5</v>
      </c>
      <c r="N19" s="102">
        <f>IF(N18&lt;Cleanup!$B$10,N18+($M19-$M18),Cleanup!$C$10)</f>
        <v>397.5</v>
      </c>
      <c r="O19" s="102">
        <f>IF(O18&lt;Cleanup!$B$13,O18+($M19-$M18),Cleanup!$C$13)</f>
        <v>390</v>
      </c>
      <c r="P19" s="102">
        <f>IF(P18&lt;Cleanup!$B$14,P18+($M19-$M18),Cleanup!$C$14)</f>
        <v>465</v>
      </c>
      <c r="Q19" s="102">
        <f>IF(Q18&lt;Cleanup!$B$15,Q18+($M19-$M18),Cleanup!$C$15)</f>
        <v>440</v>
      </c>
      <c r="R19" s="102">
        <f>IF(R18&lt;Cleanup!$B$16,R18+($M19-$M18),Cleanup!$C$16)</f>
        <v>390</v>
      </c>
      <c r="S19" s="102">
        <f>IF(S18&lt;Cleanup!$B$17,S18+($M19-$M18),Cleanup!$C$17)</f>
        <v>150</v>
      </c>
      <c r="T19" s="102">
        <f>IF(T18&lt;Cleanup!$B$20,T18+($M19-$M18),Cleanup!$C$20)</f>
        <v>0</v>
      </c>
      <c r="U19" s="102">
        <f>IF(U18&lt;Cleanup!$B$21,U18+($M19-$M18),Cleanup!$C$21)</f>
        <v>0</v>
      </c>
      <c r="V19" s="25"/>
      <c r="W19" s="101">
        <f t="shared" si="6"/>
        <v>302.48237322064733</v>
      </c>
      <c r="X19" s="102">
        <f>IF(X18&lt;Cleanup!$B$10,X18+($W19-$W18),Cleanup!$C$10)</f>
        <v>302.48237322064733</v>
      </c>
      <c r="Y19" s="102">
        <f>IF(Y18&lt;Cleanup!$B$13,Y18+($W19-$W18),Cleanup!$C$13)</f>
        <v>302.48237322064733</v>
      </c>
      <c r="Z19" s="102">
        <f>IF(Z18&lt;Cleanup!$B$14,Z18+($W19-$W18),Cleanup!$C$14)</f>
        <v>302.48237322064733</v>
      </c>
      <c r="AA19" s="102">
        <f>IF(AA18&lt;Cleanup!$B$15,AA18+($W19-$W18),Cleanup!$C$15)</f>
        <v>302.48237322064733</v>
      </c>
      <c r="AB19" s="102">
        <f>IF(AB18&lt;Cleanup!$B$16,AB18+($W19-$W18),Cleanup!$C$16)</f>
        <v>302.48237322064733</v>
      </c>
      <c r="AC19" s="102">
        <f>IF(AC18&lt;Cleanup!$B$17,AC18+($W19-$W18),Cleanup!$C$17)</f>
        <v>302.48237322064733</v>
      </c>
      <c r="AD19" s="102">
        <f>IF(AD18&lt;Cleanup!$B$20,AD18+($W19-$W18),Cleanup!$C$20)</f>
        <v>0</v>
      </c>
      <c r="AE19" s="102">
        <f>IF(AE18&lt;Cleanup!$B$21,AE18+($W19-$W18),Cleanup!$C$21)</f>
        <v>0</v>
      </c>
    </row>
    <row r="20" spans="1:31" x14ac:dyDescent="0.2">
      <c r="A20" s="130">
        <f t="shared" si="5"/>
        <v>10</v>
      </c>
      <c r="B20" s="3"/>
      <c r="C20" s="101">
        <f t="shared" si="3"/>
        <v>525</v>
      </c>
      <c r="D20" s="102">
        <f>IF(D19&lt;Cleanup!$B$10,D19+($C20-$C19),Cleanup!$C$10)</f>
        <v>347.5</v>
      </c>
      <c r="E20" s="102">
        <f>IF(E19&lt;Cleanup!$B$13,E19+($C20-$C19),Cleanup!$C$13)</f>
        <v>47.5</v>
      </c>
      <c r="F20" s="102">
        <f>IF(F19&lt;Cleanup!$B$14,F19+($C20-$C19),Cleanup!$C$14)</f>
        <v>122.5</v>
      </c>
      <c r="G20" s="102">
        <f>IF(G19&lt;Cleanup!$B$15,G19+($C20-$C19),Cleanup!$C$15)</f>
        <v>97.5</v>
      </c>
      <c r="H20" s="102">
        <f>IF(H19&lt;Cleanup!$B$16,H19+($C20-$C19),Cleanup!$C$16)</f>
        <v>47.5</v>
      </c>
      <c r="I20" s="102">
        <f>IF(I19&lt;Cleanup!$B$17,I19+($C20-$C19),Cleanup!$C$17)</f>
        <v>197.5</v>
      </c>
      <c r="J20" s="102">
        <f>IF(J19&lt;Cleanup!$B$20,J19+($C20-$C19),Cleanup!$C$20)</f>
        <v>0</v>
      </c>
      <c r="K20" s="102">
        <f>IF(K19&lt;Cleanup!$B$21,K19+($C20-$C19),Cleanup!$C$21)</f>
        <v>0</v>
      </c>
      <c r="L20" s="25"/>
      <c r="M20" s="101">
        <f t="shared" si="4"/>
        <v>1025</v>
      </c>
      <c r="N20" s="102">
        <f>IF(N19&lt;Cleanup!$B$10,N19+($M20-$M19),Cleanup!$C$10)</f>
        <v>495</v>
      </c>
      <c r="O20" s="102">
        <f>IF(O19&lt;Cleanup!$B$13,O19+($M20-$M19),Cleanup!$C$13)</f>
        <v>487.5</v>
      </c>
      <c r="P20" s="102">
        <f>IF(P19&lt;Cleanup!$B$14,P19+($M20-$M19),Cleanup!$C$14)</f>
        <v>75</v>
      </c>
      <c r="Q20" s="102">
        <f>IF(Q19&lt;Cleanup!$B$15,Q19+($M20-$M19),Cleanup!$C$15)</f>
        <v>50</v>
      </c>
      <c r="R20" s="102">
        <f>IF(R19&lt;Cleanup!$B$16,R19+($M20-$M19),Cleanup!$C$16)</f>
        <v>487.5</v>
      </c>
      <c r="S20" s="102">
        <f>IF(S19&lt;Cleanup!$B$17,S19+($M20-$M19),Cleanup!$C$17)</f>
        <v>247.5</v>
      </c>
      <c r="T20" s="102">
        <f>IF(T19&lt;Cleanup!$B$20,T19+($M20-$M19),Cleanup!$C$20)</f>
        <v>0</v>
      </c>
      <c r="U20" s="102">
        <f>IF(U19&lt;Cleanup!$B$21,U19+($M20-$M19),Cleanup!$C$21)</f>
        <v>0</v>
      </c>
      <c r="V20" s="25"/>
      <c r="W20" s="101">
        <f t="shared" si="6"/>
        <v>369.45280494653252</v>
      </c>
      <c r="X20" s="102">
        <f>IF(X19&lt;Cleanup!$B$10,X19+($W20-$W19),Cleanup!$C$10)</f>
        <v>369.45280494653252</v>
      </c>
      <c r="Y20" s="102">
        <f>IF(Y19&lt;Cleanup!$B$13,Y19+($W20-$W19),Cleanup!$C$13)</f>
        <v>369.45280494653252</v>
      </c>
      <c r="Z20" s="102">
        <f>IF(Z19&lt;Cleanup!$B$14,Z19+($W20-$W19),Cleanup!$C$14)</f>
        <v>369.45280494653252</v>
      </c>
      <c r="AA20" s="102">
        <f>IF(AA19&lt;Cleanup!$B$15,AA19+($W20-$W19),Cleanup!$C$15)</f>
        <v>369.45280494653252</v>
      </c>
      <c r="AB20" s="102">
        <f>IF(AB19&lt;Cleanup!$B$16,AB19+($W20-$W19),Cleanup!$C$16)</f>
        <v>369.45280494653252</v>
      </c>
      <c r="AC20" s="102">
        <f>IF(AC19&lt;Cleanup!$B$17,AC19+($W20-$W19),Cleanup!$C$17)</f>
        <v>369.45280494653252</v>
      </c>
      <c r="AD20" s="102">
        <f>IF(AD19&lt;Cleanup!$B$20,AD19+($W20-$W19),Cleanup!$C$20)</f>
        <v>0</v>
      </c>
      <c r="AE20" s="102">
        <f>IF(AE19&lt;Cleanup!$B$21,AE19+($W20-$W19),Cleanup!$C$21)</f>
        <v>0</v>
      </c>
    </row>
    <row r="21" spans="1:31" x14ac:dyDescent="0.2">
      <c r="A21" s="130">
        <f t="shared" si="5"/>
        <v>11</v>
      </c>
      <c r="B21" s="3"/>
      <c r="C21" s="101">
        <f t="shared" si="3"/>
        <v>572.5</v>
      </c>
      <c r="D21" s="102">
        <f>IF(D20&lt;Cleanup!$B$10,D20+($C21-$C20),Cleanup!$C$10)</f>
        <v>395</v>
      </c>
      <c r="E21" s="102">
        <f>IF(E20&lt;Cleanup!$B$13,E20+($C21-$C20),Cleanup!$C$13)</f>
        <v>95</v>
      </c>
      <c r="F21" s="102">
        <f>IF(F20&lt;Cleanup!$B$14,F20+($C21-$C20),Cleanup!$C$14)</f>
        <v>170</v>
      </c>
      <c r="G21" s="102">
        <f>IF(G20&lt;Cleanup!$B$15,G20+($C21-$C20),Cleanup!$C$15)</f>
        <v>145</v>
      </c>
      <c r="H21" s="102">
        <f>IF(H20&lt;Cleanup!$B$16,H20+($C21-$C20),Cleanup!$C$16)</f>
        <v>95</v>
      </c>
      <c r="I21" s="102">
        <f>IF(I20&lt;Cleanup!$B$17,I20+($C21-$C20),Cleanup!$C$17)</f>
        <v>245</v>
      </c>
      <c r="J21" s="102">
        <f>IF(J20&lt;Cleanup!$B$20,J20+($C21-$C20),Cleanup!$C$20)</f>
        <v>0</v>
      </c>
      <c r="K21" s="102">
        <f>IF(K20&lt;Cleanup!$B$21,K20+($C21-$C20),Cleanup!$C$21)</f>
        <v>0</v>
      </c>
      <c r="L21" s="25"/>
      <c r="M21" s="101">
        <f t="shared" si="4"/>
        <v>1122.5</v>
      </c>
      <c r="N21" s="102">
        <f>IF(N20&lt;Cleanup!$B$10,N20+($M21-$M20),Cleanup!$C$10)</f>
        <v>300</v>
      </c>
      <c r="O21" s="102">
        <f>IF(O20&lt;Cleanup!$B$13,O20+($M21-$M20),Cleanup!$C$13)</f>
        <v>0</v>
      </c>
      <c r="P21" s="102">
        <f>IF(P20&lt;Cleanup!$B$14,P20+($M21-$M20),Cleanup!$C$14)</f>
        <v>172.5</v>
      </c>
      <c r="Q21" s="102">
        <f>IF(Q20&lt;Cleanup!$B$15,Q20+($M21-$M20),Cleanup!$C$15)</f>
        <v>147.5</v>
      </c>
      <c r="R21" s="102">
        <f>IF(R20&lt;Cleanup!$B$16,R20+($M21-$M20),Cleanup!$C$16)</f>
        <v>0</v>
      </c>
      <c r="S21" s="102">
        <f>IF(S20&lt;Cleanup!$B$17,S20+($M21-$M20),Cleanup!$C$17)</f>
        <v>345</v>
      </c>
      <c r="T21" s="102">
        <f>IF(T20&lt;Cleanup!$B$20,T20+($M21-$M20),Cleanup!$C$20)</f>
        <v>0</v>
      </c>
      <c r="U21" s="102">
        <f>IF(U20&lt;Cleanup!$B$21,U20+($M21-$M20),Cleanup!$C$21)</f>
        <v>0</v>
      </c>
      <c r="V21" s="25"/>
      <c r="W21" s="101">
        <f t="shared" si="6"/>
        <v>451.25067497170608</v>
      </c>
      <c r="X21" s="102">
        <f>IF(X20&lt;Cleanup!$B$10,X20+($W21-$W20),Cleanup!$C$10)</f>
        <v>451.25067497170608</v>
      </c>
      <c r="Y21" s="102">
        <f>IF(Y20&lt;Cleanup!$B$13,Y20+($W21-$W20),Cleanup!$C$13)</f>
        <v>451.25067497170608</v>
      </c>
      <c r="Z21" s="102">
        <f>IF(Z20&lt;Cleanup!$B$14,Z20+($W21-$W20),Cleanup!$C$14)</f>
        <v>451.25067497170608</v>
      </c>
      <c r="AA21" s="102">
        <f>IF(AA20&lt;Cleanup!$B$15,AA20+($W21-$W20),Cleanup!$C$15)</f>
        <v>451.25067497170608</v>
      </c>
      <c r="AB21" s="102">
        <f>IF(AB20&lt;Cleanup!$B$16,AB20+($W21-$W20),Cleanup!$C$16)</f>
        <v>451.25067497170608</v>
      </c>
      <c r="AC21" s="102">
        <f>IF(AC20&lt;Cleanup!$B$17,AC20+($W21-$W20),Cleanup!$C$17)</f>
        <v>451.25067497170608</v>
      </c>
      <c r="AD21" s="102">
        <f>IF(AD20&lt;Cleanup!$B$20,AD20+($W21-$W20),Cleanup!$C$20)</f>
        <v>0</v>
      </c>
      <c r="AE21" s="102">
        <f>IF(AE20&lt;Cleanup!$B$21,AE20+($W21-$W20),Cleanup!$C$21)</f>
        <v>0</v>
      </c>
    </row>
    <row r="22" spans="1:31" x14ac:dyDescent="0.2">
      <c r="A22" s="130">
        <f t="shared" si="5"/>
        <v>12</v>
      </c>
      <c r="B22" s="3"/>
      <c r="C22" s="101">
        <f t="shared" si="3"/>
        <v>620</v>
      </c>
      <c r="D22" s="102">
        <f>IF(D21&lt;Cleanup!$B$10,D21+($C22-$C21),Cleanup!$C$10)</f>
        <v>442.5</v>
      </c>
      <c r="E22" s="102">
        <f>IF(E21&lt;Cleanup!$B$13,E21+($C22-$C21),Cleanup!$C$13)</f>
        <v>142.5</v>
      </c>
      <c r="F22" s="102">
        <f>IF(F21&lt;Cleanup!$B$14,F21+($C22-$C21),Cleanup!$C$14)</f>
        <v>217.5</v>
      </c>
      <c r="G22" s="102">
        <f>IF(G21&lt;Cleanup!$B$15,G21+($C22-$C21),Cleanup!$C$15)</f>
        <v>192.5</v>
      </c>
      <c r="H22" s="102">
        <f>IF(H21&lt;Cleanup!$B$16,H21+($C22-$C21),Cleanup!$C$16)</f>
        <v>142.5</v>
      </c>
      <c r="I22" s="102">
        <f>IF(I21&lt;Cleanup!$B$17,I21+($C22-$C21),Cleanup!$C$17)</f>
        <v>292.5</v>
      </c>
      <c r="J22" s="102">
        <f>IF(J21&lt;Cleanup!$B$20,J21+($C22-$C21),Cleanup!$C$20)</f>
        <v>0</v>
      </c>
      <c r="K22" s="102">
        <f>IF(K21&lt;Cleanup!$B$21,K21+($C22-$C21),Cleanup!$C$21)</f>
        <v>0</v>
      </c>
      <c r="L22" s="25"/>
      <c r="M22" s="101">
        <f t="shared" si="4"/>
        <v>1220</v>
      </c>
      <c r="N22" s="102">
        <f>IF(N21&lt;Cleanup!$B$10,N21+($M22-$M21),Cleanup!$C$10)</f>
        <v>397.5</v>
      </c>
      <c r="O22" s="102">
        <f>IF(O21&lt;Cleanup!$B$13,O21+($M22-$M21),Cleanup!$C$13)</f>
        <v>97.5</v>
      </c>
      <c r="P22" s="102">
        <f>IF(P21&lt;Cleanup!$B$14,P21+($M22-$M21),Cleanup!$C$14)</f>
        <v>270</v>
      </c>
      <c r="Q22" s="102">
        <f>IF(Q21&lt;Cleanup!$B$15,Q21+($M22-$M21),Cleanup!$C$15)</f>
        <v>245</v>
      </c>
      <c r="R22" s="102">
        <f>IF(R21&lt;Cleanup!$B$16,R21+($M22-$M21),Cleanup!$C$16)</f>
        <v>97.5</v>
      </c>
      <c r="S22" s="102">
        <f>IF(S21&lt;Cleanup!$B$17,S21+($M22-$M21),Cleanup!$C$17)</f>
        <v>442.5</v>
      </c>
      <c r="T22" s="102">
        <f>IF(T21&lt;Cleanup!$B$20,T21+($M22-$M21),Cleanup!$C$20)</f>
        <v>0</v>
      </c>
      <c r="U22" s="102">
        <f>IF(U21&lt;Cleanup!$B$21,U21+($M22-$M21),Cleanup!$C$21)</f>
        <v>0</v>
      </c>
      <c r="V22" s="25"/>
      <c r="W22" s="101">
        <f t="shared" si="6"/>
        <v>551.15881903208026</v>
      </c>
      <c r="X22" s="102">
        <f>IF(X21&lt;Cleanup!$B$10,X21+($W22-$W21),Cleanup!$C$10)</f>
        <v>300</v>
      </c>
      <c r="Y22" s="102">
        <f>IF(Y21&lt;Cleanup!$B$13,Y21+($W22-$W21),Cleanup!$C$13)</f>
        <v>0</v>
      </c>
      <c r="Z22" s="102">
        <f>IF(Z21&lt;Cleanup!$B$14,Z21+($W22-$W21),Cleanup!$C$14)</f>
        <v>75</v>
      </c>
      <c r="AA22" s="102">
        <f>IF(AA21&lt;Cleanup!$B$15,AA21+($W22-$W21),Cleanup!$C$15)</f>
        <v>50</v>
      </c>
      <c r="AB22" s="102">
        <f>IF(AB21&lt;Cleanup!$B$16,AB21+($W22-$W21),Cleanup!$C$16)</f>
        <v>0</v>
      </c>
      <c r="AC22" s="102">
        <f>IF(AC21&lt;Cleanup!$B$17,AC21+($W22-$W21),Cleanup!$C$17)</f>
        <v>150</v>
      </c>
      <c r="AD22" s="102">
        <f>IF(AD21&lt;Cleanup!$B$20,AD21+($W22-$W21),Cleanup!$C$20)</f>
        <v>0</v>
      </c>
      <c r="AE22" s="102">
        <f>IF(AE21&lt;Cleanup!$B$21,AE21+($W22-$W21),Cleanup!$C$21)</f>
        <v>0</v>
      </c>
    </row>
    <row r="23" spans="1:31" x14ac:dyDescent="0.2">
      <c r="A23" s="130">
        <f t="shared" si="5"/>
        <v>13</v>
      </c>
      <c r="B23" s="3"/>
      <c r="C23" s="101">
        <f t="shared" si="3"/>
        <v>667.5</v>
      </c>
      <c r="D23" s="102">
        <f>IF(D22&lt;Cleanup!$B$10,D22+($C23-$C22),Cleanup!$C$10)</f>
        <v>300</v>
      </c>
      <c r="E23" s="102">
        <f>IF(E22&lt;Cleanup!$B$13,E22+($C23-$C22),Cleanup!$C$13)</f>
        <v>190</v>
      </c>
      <c r="F23" s="102">
        <f>IF(F22&lt;Cleanup!$B$14,F22+($C23-$C22),Cleanup!$C$14)</f>
        <v>265</v>
      </c>
      <c r="G23" s="102">
        <f>IF(G22&lt;Cleanup!$B$15,G22+($C23-$C22),Cleanup!$C$15)</f>
        <v>240</v>
      </c>
      <c r="H23" s="102">
        <f>IF(H22&lt;Cleanup!$B$16,H22+($C23-$C22),Cleanup!$C$16)</f>
        <v>190</v>
      </c>
      <c r="I23" s="102">
        <f>IF(I22&lt;Cleanup!$B$17,I22+($C23-$C22),Cleanup!$C$17)</f>
        <v>340</v>
      </c>
      <c r="J23" s="102">
        <f>IF(J22&lt;Cleanup!$B$20,J22+($C23-$C22),Cleanup!$C$20)</f>
        <v>0</v>
      </c>
      <c r="K23" s="102">
        <f>IF(K22&lt;Cleanup!$B$21,K22+($C23-$C22),Cleanup!$C$21)</f>
        <v>0</v>
      </c>
      <c r="L23" s="25"/>
      <c r="M23" s="101">
        <f t="shared" si="4"/>
        <v>1317.5</v>
      </c>
      <c r="N23" s="102">
        <f>IF(N22&lt;Cleanup!$B$10,N22+($M23-$M22),Cleanup!$C$10)</f>
        <v>495</v>
      </c>
      <c r="O23" s="102">
        <f>IF(O22&lt;Cleanup!$B$13,O22+($M23-$M22),Cleanup!$C$13)</f>
        <v>195</v>
      </c>
      <c r="P23" s="102">
        <f>IF(P22&lt;Cleanup!$B$14,P22+($M23-$M22),Cleanup!$C$14)</f>
        <v>367.5</v>
      </c>
      <c r="Q23" s="102">
        <f>IF(Q22&lt;Cleanup!$B$15,Q22+($M23-$M22),Cleanup!$C$15)</f>
        <v>342.5</v>
      </c>
      <c r="R23" s="102">
        <f>IF(R22&lt;Cleanup!$B$16,R22+($M23-$M22),Cleanup!$C$16)</f>
        <v>195</v>
      </c>
      <c r="S23" s="102">
        <f>IF(S22&lt;Cleanup!$B$17,S22+($M23-$M22),Cleanup!$C$17)</f>
        <v>150</v>
      </c>
      <c r="T23" s="102">
        <f>IF(T22&lt;Cleanup!$B$20,T22+($M23-$M22),Cleanup!$C$20)</f>
        <v>0</v>
      </c>
      <c r="U23" s="102">
        <f>IF(U22&lt;Cleanup!$B$21,U22+($M23-$M22),Cleanup!$C$21)</f>
        <v>0</v>
      </c>
      <c r="V23" s="25"/>
      <c r="W23" s="101">
        <f t="shared" si="6"/>
        <v>673.18690175008453</v>
      </c>
      <c r="X23" s="102">
        <f>IF(X22&lt;Cleanup!$B$10,X22+($W23-$W22),Cleanup!$C$10)</f>
        <v>422.02808271800427</v>
      </c>
      <c r="Y23" s="102">
        <f>IF(Y22&lt;Cleanup!$B$13,Y22+($W23-$W22),Cleanup!$C$13)</f>
        <v>122.02808271800427</v>
      </c>
      <c r="Z23" s="102">
        <f>IF(Z22&lt;Cleanup!$B$14,Z22+($W23-$W22),Cleanup!$C$14)</f>
        <v>197.02808271800427</v>
      </c>
      <c r="AA23" s="102">
        <f>IF(AA22&lt;Cleanup!$B$15,AA22+($W23-$W22),Cleanup!$C$15)</f>
        <v>172.02808271800427</v>
      </c>
      <c r="AB23" s="102">
        <f>IF(AB22&lt;Cleanup!$B$16,AB22+($W23-$W22),Cleanup!$C$16)</f>
        <v>122.02808271800427</v>
      </c>
      <c r="AC23" s="102">
        <f>IF(AC22&lt;Cleanup!$B$17,AC22+($W23-$W22),Cleanup!$C$17)</f>
        <v>272.02808271800427</v>
      </c>
      <c r="AD23" s="102">
        <f>IF(AD22&lt;Cleanup!$B$20,AD22+($W23-$W22),Cleanup!$C$20)</f>
        <v>0</v>
      </c>
      <c r="AE23" s="102">
        <f>IF(AE22&lt;Cleanup!$B$21,AE22+($W23-$W22),Cleanup!$C$21)</f>
        <v>0</v>
      </c>
    </row>
    <row r="24" spans="1:31" x14ac:dyDescent="0.2">
      <c r="A24" s="130">
        <f t="shared" si="5"/>
        <v>14</v>
      </c>
      <c r="B24" s="3"/>
      <c r="C24" s="101">
        <f t="shared" si="3"/>
        <v>715</v>
      </c>
      <c r="D24" s="102">
        <f>IF(D23&lt;Cleanup!$B$10,D23+($C24-$C23),Cleanup!$C$10)</f>
        <v>347.5</v>
      </c>
      <c r="E24" s="102">
        <f>IF(E23&lt;Cleanup!$B$13,E23+($C24-$C23),Cleanup!$C$13)</f>
        <v>237.5</v>
      </c>
      <c r="F24" s="102">
        <f>IF(F23&lt;Cleanup!$B$14,F23+($C24-$C23),Cleanup!$C$14)</f>
        <v>312.5</v>
      </c>
      <c r="G24" s="102">
        <f>IF(G23&lt;Cleanup!$B$15,G23+($C24-$C23),Cleanup!$C$15)</f>
        <v>287.5</v>
      </c>
      <c r="H24" s="102">
        <f>IF(H23&lt;Cleanup!$B$16,H23+($C24-$C23),Cleanup!$C$16)</f>
        <v>237.5</v>
      </c>
      <c r="I24" s="102">
        <f>IF(I23&lt;Cleanup!$B$17,I23+($C24-$C23),Cleanup!$C$17)</f>
        <v>387.5</v>
      </c>
      <c r="J24" s="102">
        <f>IF(J23&lt;Cleanup!$B$20,J23+($C24-$C23),Cleanup!$C$20)</f>
        <v>0</v>
      </c>
      <c r="K24" s="102">
        <f>IF(K23&lt;Cleanup!$B$21,K23+($C24-$C23),Cleanup!$C$21)</f>
        <v>0</v>
      </c>
      <c r="L24" s="25"/>
      <c r="M24" s="101">
        <f t="shared" si="4"/>
        <v>1415</v>
      </c>
      <c r="N24" s="102">
        <f>IF(N23&lt;Cleanup!$B$10,N23+($M24-$M23),Cleanup!$C$10)</f>
        <v>300</v>
      </c>
      <c r="O24" s="102">
        <f>IF(O23&lt;Cleanup!$B$13,O23+($M24-$M23),Cleanup!$C$13)</f>
        <v>292.5</v>
      </c>
      <c r="P24" s="102">
        <f>IF(P23&lt;Cleanup!$B$14,P23+($M24-$M23),Cleanup!$C$14)</f>
        <v>465</v>
      </c>
      <c r="Q24" s="102">
        <f>IF(Q23&lt;Cleanup!$B$15,Q23+($M24-$M23),Cleanup!$C$15)</f>
        <v>440</v>
      </c>
      <c r="R24" s="102">
        <f>IF(R23&lt;Cleanup!$B$16,R23+($M24-$M23),Cleanup!$C$16)</f>
        <v>292.5</v>
      </c>
      <c r="S24" s="102">
        <f>IF(S23&lt;Cleanup!$B$17,S23+($M24-$M23),Cleanup!$C$17)</f>
        <v>247.5</v>
      </c>
      <c r="T24" s="102">
        <f>IF(T23&lt;Cleanup!$B$20,T23+($M24-$M23),Cleanup!$C$20)</f>
        <v>0</v>
      </c>
      <c r="U24" s="102">
        <f>IF(U23&lt;Cleanup!$B$21,U23+($M24-$M23),Cleanup!$C$21)</f>
        <v>0</v>
      </c>
      <c r="V24" s="25"/>
      <c r="W24" s="101">
        <f t="shared" si="6"/>
        <v>822.23233855485273</v>
      </c>
      <c r="X24" s="102">
        <f>IF(X23&lt;Cleanup!$B$10,X23+($W24-$W23),Cleanup!$C$10)</f>
        <v>300</v>
      </c>
      <c r="Y24" s="102">
        <f>IF(Y23&lt;Cleanup!$B$13,Y23+($W24-$W23),Cleanup!$C$13)</f>
        <v>271.07351952277247</v>
      </c>
      <c r="Z24" s="102">
        <f>IF(Z23&lt;Cleanup!$B$14,Z23+($W24-$W23),Cleanup!$C$14)</f>
        <v>346.07351952277247</v>
      </c>
      <c r="AA24" s="102">
        <f>IF(AA23&lt;Cleanup!$B$15,AA23+($W24-$W23),Cleanup!$C$15)</f>
        <v>321.07351952277247</v>
      </c>
      <c r="AB24" s="102">
        <f>IF(AB23&lt;Cleanup!$B$16,AB23+($W24-$W23),Cleanup!$C$16)</f>
        <v>271.07351952277247</v>
      </c>
      <c r="AC24" s="102">
        <f>IF(AC23&lt;Cleanup!$B$17,AC23+($W24-$W23),Cleanup!$C$17)</f>
        <v>421.07351952277247</v>
      </c>
      <c r="AD24" s="102">
        <f>IF(AD23&lt;Cleanup!$B$20,AD23+($W24-$W23),Cleanup!$C$20)</f>
        <v>0</v>
      </c>
      <c r="AE24" s="102">
        <f>IF(AE23&lt;Cleanup!$B$21,AE23+($W24-$W23),Cleanup!$C$21)</f>
        <v>0</v>
      </c>
    </row>
    <row r="25" spans="1:31" x14ac:dyDescent="0.2">
      <c r="A25" s="130">
        <f t="shared" si="5"/>
        <v>15</v>
      </c>
      <c r="B25" s="3"/>
      <c r="C25" s="101">
        <f t="shared" si="3"/>
        <v>762.5</v>
      </c>
      <c r="D25" s="102">
        <f>IF(D24&lt;Cleanup!$B$10,D24+($C25-$C24),Cleanup!$C$10)</f>
        <v>395</v>
      </c>
      <c r="E25" s="102">
        <f>IF(E24&lt;Cleanup!$B$13,E24+($C25-$C24),Cleanup!$C$13)</f>
        <v>285</v>
      </c>
      <c r="F25" s="102">
        <f>IF(F24&lt;Cleanup!$B$14,F24+($C25-$C24),Cleanup!$C$14)</f>
        <v>360</v>
      </c>
      <c r="G25" s="102">
        <f>IF(G24&lt;Cleanup!$B$15,G24+($C25-$C24),Cleanup!$C$15)</f>
        <v>335</v>
      </c>
      <c r="H25" s="102">
        <f>IF(H24&lt;Cleanup!$B$16,H24+($C25-$C24),Cleanup!$C$16)</f>
        <v>285</v>
      </c>
      <c r="I25" s="102">
        <f>IF(I24&lt;Cleanup!$B$17,I24+($C25-$C24),Cleanup!$C$17)</f>
        <v>435</v>
      </c>
      <c r="J25" s="102">
        <f>IF(J24&lt;Cleanup!$B$20,J24+($C25-$C24),Cleanup!$C$20)</f>
        <v>0</v>
      </c>
      <c r="K25" s="102">
        <f>IF(K24&lt;Cleanup!$B$21,K24+($C25-$C24),Cleanup!$C$21)</f>
        <v>0</v>
      </c>
      <c r="L25" s="25"/>
      <c r="M25" s="101">
        <f t="shared" si="4"/>
        <v>1512.5</v>
      </c>
      <c r="N25" s="102">
        <f>IF(N24&lt;Cleanup!$B$10,N24+($M25-$M24),Cleanup!$C$10)</f>
        <v>397.5</v>
      </c>
      <c r="O25" s="102">
        <f>IF(O24&lt;Cleanup!$B$13,O24+($M25-$M24),Cleanup!$C$13)</f>
        <v>390</v>
      </c>
      <c r="P25" s="102">
        <f>IF(P24&lt;Cleanup!$B$14,P24+($M25-$M24),Cleanup!$C$14)</f>
        <v>75</v>
      </c>
      <c r="Q25" s="102">
        <f>IF(Q24&lt;Cleanup!$B$15,Q24+($M25-$M24),Cleanup!$C$15)</f>
        <v>50</v>
      </c>
      <c r="R25" s="102">
        <f>IF(R24&lt;Cleanup!$B$16,R24+($M25-$M24),Cleanup!$C$16)</f>
        <v>390</v>
      </c>
      <c r="S25" s="102">
        <f>IF(S24&lt;Cleanup!$B$17,S24+($M25-$M24),Cleanup!$C$17)</f>
        <v>345</v>
      </c>
      <c r="T25" s="102">
        <f>IF(T24&lt;Cleanup!$B$20,T24+($M25-$M24),Cleanup!$C$20)</f>
        <v>0</v>
      </c>
      <c r="U25" s="102">
        <f>IF(U24&lt;Cleanup!$B$21,U24+($M25-$M24),Cleanup!$C$21)</f>
        <v>0</v>
      </c>
      <c r="V25" s="25"/>
      <c r="W25" s="101">
        <f t="shared" si="6"/>
        <v>1004.2768461593834</v>
      </c>
      <c r="X25" s="102">
        <f>IF(X24&lt;Cleanup!$B$10,X24+($W25-$W24),Cleanup!$C$10)</f>
        <v>482.04450760453062</v>
      </c>
      <c r="Y25" s="102">
        <f>IF(Y24&lt;Cleanup!$B$13,Y24+($W25-$W24),Cleanup!$C$13)</f>
        <v>453.11802712730309</v>
      </c>
      <c r="Z25" s="102">
        <f>IF(Z24&lt;Cleanup!$B$14,Z24+($W25-$W24),Cleanup!$C$14)</f>
        <v>528.11802712730309</v>
      </c>
      <c r="AA25" s="102">
        <f>IF(AA24&lt;Cleanup!$B$15,AA24+($W25-$W24),Cleanup!$C$15)</f>
        <v>503.11802712730309</v>
      </c>
      <c r="AB25" s="102">
        <f>IF(AB24&lt;Cleanup!$B$16,AB24+($W25-$W24),Cleanup!$C$16)</f>
        <v>453.11802712730309</v>
      </c>
      <c r="AC25" s="102">
        <f>IF(AC24&lt;Cleanup!$B$17,AC24+($W25-$W24),Cleanup!$C$17)</f>
        <v>150</v>
      </c>
      <c r="AD25" s="102">
        <f>IF(AD24&lt;Cleanup!$B$20,AD24+($W25-$W24),Cleanup!$C$20)</f>
        <v>0</v>
      </c>
      <c r="AE25" s="102">
        <f>IF(AE24&lt;Cleanup!$B$21,AE24+($W25-$W24),Cleanup!$C$21)</f>
        <v>0</v>
      </c>
    </row>
    <row r="26" spans="1:31" x14ac:dyDescent="0.2">
      <c r="A26" s="130">
        <f t="shared" si="5"/>
        <v>16</v>
      </c>
      <c r="B26" s="3"/>
      <c r="C26" s="101">
        <f t="shared" si="3"/>
        <v>810</v>
      </c>
      <c r="D26" s="102">
        <f>IF(D25&lt;Cleanup!$B$10,D25+($C26-$C25),Cleanup!$C$10)</f>
        <v>442.5</v>
      </c>
      <c r="E26" s="102">
        <f>IF(E25&lt;Cleanup!$B$13,E25+($C26-$C25),Cleanup!$C$13)</f>
        <v>332.5</v>
      </c>
      <c r="F26" s="102">
        <f>IF(F25&lt;Cleanup!$B$14,F25+($C26-$C25),Cleanup!$C$14)</f>
        <v>407.5</v>
      </c>
      <c r="G26" s="102">
        <f>IF(G25&lt;Cleanup!$B$15,G25+($C26-$C25),Cleanup!$C$15)</f>
        <v>382.5</v>
      </c>
      <c r="H26" s="102">
        <f>IF(H25&lt;Cleanup!$B$16,H25+($C26-$C25),Cleanup!$C$16)</f>
        <v>332.5</v>
      </c>
      <c r="I26" s="102">
        <f>IF(I25&lt;Cleanup!$B$17,I25+($C26-$C25),Cleanup!$C$17)</f>
        <v>150</v>
      </c>
      <c r="J26" s="102">
        <f>IF(J25&lt;Cleanup!$B$20,J25+($C26-$C25),Cleanup!$C$20)</f>
        <v>0</v>
      </c>
      <c r="K26" s="102">
        <f>IF(K25&lt;Cleanup!$B$21,K25+($C26-$C25),Cleanup!$C$21)</f>
        <v>0</v>
      </c>
      <c r="L26" s="25"/>
      <c r="M26" s="101">
        <f t="shared" si="4"/>
        <v>1610</v>
      </c>
      <c r="N26" s="102">
        <f>IF(N25&lt;Cleanup!$B$10,N25+($M26-$M25),Cleanup!$C$10)</f>
        <v>495</v>
      </c>
      <c r="O26" s="102">
        <f>IF(O25&lt;Cleanup!$B$13,O25+($M26-$M25),Cleanup!$C$13)</f>
        <v>487.5</v>
      </c>
      <c r="P26" s="102">
        <f>IF(P25&lt;Cleanup!$B$14,P25+($M26-$M25),Cleanup!$C$14)</f>
        <v>172.5</v>
      </c>
      <c r="Q26" s="102">
        <f>IF(Q25&lt;Cleanup!$B$15,Q25+($M26-$M25),Cleanup!$C$15)</f>
        <v>147.5</v>
      </c>
      <c r="R26" s="102">
        <f>IF(R25&lt;Cleanup!$B$16,R25+($M26-$M25),Cleanup!$C$16)</f>
        <v>487.5</v>
      </c>
      <c r="S26" s="102">
        <f>IF(S25&lt;Cleanup!$B$17,S25+($M26-$M25),Cleanup!$C$17)</f>
        <v>442.5</v>
      </c>
      <c r="T26" s="102">
        <f>IF(T25&lt;Cleanup!$B$20,T25+($M26-$M25),Cleanup!$C$20)</f>
        <v>0</v>
      </c>
      <c r="U26" s="102">
        <f>IF(U25&lt;Cleanup!$B$21,U25+($M26-$M25),Cleanup!$C$21)</f>
        <v>0</v>
      </c>
      <c r="V26" s="25"/>
      <c r="W26" s="101">
        <f t="shared" si="6"/>
        <v>1226.6265098554677</v>
      </c>
      <c r="X26" s="102">
        <f>IF(X25&lt;Cleanup!$B$10,X25+($W26-$W25),Cleanup!$C$10)</f>
        <v>300</v>
      </c>
      <c r="Y26" s="102">
        <f>IF(Y25&lt;Cleanup!$B$13,Y25+($W26-$W25),Cleanup!$C$13)</f>
        <v>0</v>
      </c>
      <c r="Z26" s="102">
        <f>IF(Z25&lt;Cleanup!$B$14,Z25+($W26-$W25),Cleanup!$C$14)</f>
        <v>75</v>
      </c>
      <c r="AA26" s="102">
        <f>IF(AA25&lt;Cleanup!$B$15,AA25+($W26-$W25),Cleanup!$C$15)</f>
        <v>50</v>
      </c>
      <c r="AB26" s="102">
        <f>IF(AB25&lt;Cleanup!$B$16,AB25+($W26-$W25),Cleanup!$C$16)</f>
        <v>0</v>
      </c>
      <c r="AC26" s="102">
        <f>IF(AC25&lt;Cleanup!$B$17,AC25+($W26-$W25),Cleanup!$C$17)</f>
        <v>372.34966369608435</v>
      </c>
      <c r="AD26" s="102">
        <f>IF(AD25&lt;Cleanup!$B$20,AD25+($W26-$W25),Cleanup!$C$20)</f>
        <v>0</v>
      </c>
      <c r="AE26" s="102">
        <f>IF(AE25&lt;Cleanup!$B$21,AE25+($W26-$W25),Cleanup!$C$21)</f>
        <v>0</v>
      </c>
    </row>
    <row r="27" spans="1:31" x14ac:dyDescent="0.2">
      <c r="A27" s="130">
        <f t="shared" si="5"/>
        <v>17</v>
      </c>
      <c r="B27" s="3"/>
      <c r="C27" s="101">
        <f t="shared" si="3"/>
        <v>857.5</v>
      </c>
      <c r="D27" s="102">
        <f>IF(D26&lt;Cleanup!$B$10,D26+($C27-$C26),Cleanup!$C$10)</f>
        <v>300</v>
      </c>
      <c r="E27" s="102">
        <f>IF(E26&lt;Cleanup!$B$13,E26+($C27-$C26),Cleanup!$C$13)</f>
        <v>380</v>
      </c>
      <c r="F27" s="102">
        <f>IF(F26&lt;Cleanup!$B$14,F26+($C27-$C26),Cleanup!$C$14)</f>
        <v>75</v>
      </c>
      <c r="G27" s="102">
        <f>IF(G26&lt;Cleanup!$B$15,G26+($C27-$C26),Cleanup!$C$15)</f>
        <v>430</v>
      </c>
      <c r="H27" s="102">
        <f>IF(H26&lt;Cleanup!$B$16,H26+($C27-$C26),Cleanup!$C$16)</f>
        <v>380</v>
      </c>
      <c r="I27" s="102">
        <f>IF(I26&lt;Cleanup!$B$17,I26+($C27-$C26),Cleanup!$C$17)</f>
        <v>197.5</v>
      </c>
      <c r="J27" s="102">
        <f>IF(J26&lt;Cleanup!$B$20,J26+($C27-$C26),Cleanup!$C$20)</f>
        <v>0</v>
      </c>
      <c r="K27" s="102">
        <f>IF(K26&lt;Cleanup!$B$21,K26+($C27-$C26),Cleanup!$C$21)</f>
        <v>0</v>
      </c>
      <c r="L27" s="25"/>
      <c r="M27" s="101">
        <f t="shared" si="4"/>
        <v>1707.5</v>
      </c>
      <c r="N27" s="102">
        <f>IF(N26&lt;Cleanup!$B$10,N26+($M27-$M26),Cleanup!$C$10)</f>
        <v>300</v>
      </c>
      <c r="O27" s="102">
        <f>IF(O26&lt;Cleanup!$B$13,O26+($M27-$M26),Cleanup!$C$13)</f>
        <v>0</v>
      </c>
      <c r="P27" s="102">
        <f>IF(P26&lt;Cleanup!$B$14,P26+($M27-$M26),Cleanup!$C$14)</f>
        <v>270</v>
      </c>
      <c r="Q27" s="102">
        <f>IF(Q26&lt;Cleanup!$B$15,Q26+($M27-$M26),Cleanup!$C$15)</f>
        <v>245</v>
      </c>
      <c r="R27" s="102">
        <f>IF(R26&lt;Cleanup!$B$16,R26+($M27-$M26),Cleanup!$C$16)</f>
        <v>0</v>
      </c>
      <c r="S27" s="102">
        <f>IF(S26&lt;Cleanup!$B$17,S26+($M27-$M26),Cleanup!$C$17)</f>
        <v>150</v>
      </c>
      <c r="T27" s="102">
        <f>IF(T26&lt;Cleanup!$B$20,T26+($M27-$M26),Cleanup!$C$20)</f>
        <v>0</v>
      </c>
      <c r="U27" s="102">
        <f>IF(U26&lt;Cleanup!$B$21,U26+($M27-$M26),Cleanup!$C$21)</f>
        <v>0</v>
      </c>
      <c r="V27" s="25"/>
      <c r="W27" s="101">
        <f t="shared" si="6"/>
        <v>1498.2050023698512</v>
      </c>
      <c r="X27" s="102">
        <f>IF(X26&lt;Cleanup!$B$10,X26+($W27-$W26),Cleanup!$C$10)</f>
        <v>571.57849251438347</v>
      </c>
      <c r="Y27" s="102">
        <f>IF(Y26&lt;Cleanup!$B$13,Y26+($W27-$W26),Cleanup!$C$13)</f>
        <v>271.57849251438347</v>
      </c>
      <c r="Z27" s="102">
        <f>IF(Z26&lt;Cleanup!$B$14,Z26+($W27-$W26),Cleanup!$C$14)</f>
        <v>346.57849251438347</v>
      </c>
      <c r="AA27" s="102">
        <f>IF(AA26&lt;Cleanup!$B$15,AA26+($W27-$W26),Cleanup!$C$15)</f>
        <v>321.57849251438347</v>
      </c>
      <c r="AB27" s="102">
        <f>IF(AB26&lt;Cleanup!$B$16,AB26+($W27-$W26),Cleanup!$C$16)</f>
        <v>271.57849251438347</v>
      </c>
      <c r="AC27" s="102">
        <f>IF(AC26&lt;Cleanup!$B$17,AC26+($W27-$W26),Cleanup!$C$17)</f>
        <v>643.92815621046782</v>
      </c>
      <c r="AD27" s="102">
        <f>IF(AD26&lt;Cleanup!$B$20,AD26+($W27-$W26),Cleanup!$C$20)</f>
        <v>0</v>
      </c>
      <c r="AE27" s="102">
        <f>IF(AE26&lt;Cleanup!$B$21,AE26+($W27-$W26),Cleanup!$C$21)</f>
        <v>0</v>
      </c>
    </row>
    <row r="28" spans="1:31" x14ac:dyDescent="0.2">
      <c r="A28" s="130">
        <f>A27+1</f>
        <v>18</v>
      </c>
      <c r="B28" s="3"/>
      <c r="C28" s="101">
        <f t="shared" si="3"/>
        <v>905</v>
      </c>
      <c r="D28" s="102">
        <f>IF(D27&lt;Cleanup!$B$10,D27+($C28-$C27),Cleanup!$C$10)</f>
        <v>347.5</v>
      </c>
      <c r="E28" s="102">
        <f>IF(E27&lt;Cleanup!$B$13,E27+($C28-$C27),Cleanup!$C$13)</f>
        <v>427.5</v>
      </c>
      <c r="F28" s="102">
        <f>IF(F27&lt;Cleanup!$B$14,F27+($C28-$C27),Cleanup!$C$14)</f>
        <v>122.5</v>
      </c>
      <c r="G28" s="102">
        <f>IF(G27&lt;Cleanup!$B$15,G27+($C28-$C27),Cleanup!$C$15)</f>
        <v>50</v>
      </c>
      <c r="H28" s="102">
        <f>IF(H27&lt;Cleanup!$B$16,H27+($C28-$C27),Cleanup!$C$16)</f>
        <v>427.5</v>
      </c>
      <c r="I28" s="102">
        <f>IF(I27&lt;Cleanup!$B$17,I27+($C28-$C27),Cleanup!$C$17)</f>
        <v>245</v>
      </c>
      <c r="J28" s="102">
        <f>IF(J27&lt;Cleanup!$B$20,J27+($C28-$C27),Cleanup!$C$20)</f>
        <v>0</v>
      </c>
      <c r="K28" s="102">
        <f>IF(K27&lt;Cleanup!$B$21,K27+($C28-$C27),Cleanup!$C$21)</f>
        <v>0</v>
      </c>
      <c r="L28" s="25"/>
      <c r="M28" s="101">
        <f t="shared" si="4"/>
        <v>1805</v>
      </c>
      <c r="N28" s="102">
        <f>IF(N27&lt;Cleanup!$B$10,N27+($M28-$M27),Cleanup!$C$10)</f>
        <v>397.5</v>
      </c>
      <c r="O28" s="102">
        <f>IF(O27&lt;Cleanup!$B$13,O27+($M28-$M27),Cleanup!$C$13)</f>
        <v>97.5</v>
      </c>
      <c r="P28" s="102">
        <f>IF(P27&lt;Cleanup!$B$14,P27+($M28-$M27),Cleanup!$C$14)</f>
        <v>367.5</v>
      </c>
      <c r="Q28" s="102">
        <f>IF(Q27&lt;Cleanup!$B$15,Q27+($M28-$M27),Cleanup!$C$15)</f>
        <v>342.5</v>
      </c>
      <c r="R28" s="102">
        <f>IF(R27&lt;Cleanup!$B$16,R27+($M28-$M27),Cleanup!$C$16)</f>
        <v>97.5</v>
      </c>
      <c r="S28" s="102">
        <f>IF(S27&lt;Cleanup!$B$17,S27+($M28-$M27),Cleanup!$C$17)</f>
        <v>247.5</v>
      </c>
      <c r="T28" s="102">
        <f>IF(T27&lt;Cleanup!$B$20,T27+($M28-$M27),Cleanup!$C$20)</f>
        <v>0</v>
      </c>
      <c r="U28" s="102">
        <f>IF(U27&lt;Cleanup!$B$21,U27+($M28-$M27),Cleanup!$C$21)</f>
        <v>0</v>
      </c>
      <c r="V28" s="25"/>
      <c r="W28" s="101">
        <f t="shared" si="6"/>
        <v>1829.9117221838994</v>
      </c>
      <c r="X28" s="102">
        <f>IF(X27&lt;Cleanup!$B$10,X27+($W28-$W27),Cleanup!$C$10)</f>
        <v>300</v>
      </c>
      <c r="Y28" s="102">
        <f>IF(Y27&lt;Cleanup!$B$13,Y27+($W28-$W27),Cleanup!$C$13)</f>
        <v>603.28521232843173</v>
      </c>
      <c r="Z28" s="102">
        <f>IF(Z27&lt;Cleanup!$B$14,Z27+($W28-$W27),Cleanup!$C$14)</f>
        <v>678.28521232843173</v>
      </c>
      <c r="AA28" s="102">
        <f>IF(AA27&lt;Cleanup!$B$15,AA27+($W28-$W27),Cleanup!$C$15)</f>
        <v>653.28521232843173</v>
      </c>
      <c r="AB28" s="102">
        <f>IF(AB27&lt;Cleanup!$B$16,AB27+($W28-$W27),Cleanup!$C$16)</f>
        <v>603.28521232843173</v>
      </c>
      <c r="AC28" s="102">
        <f>IF(AC27&lt;Cleanup!$B$17,AC27+($W28-$W27),Cleanup!$C$17)</f>
        <v>150</v>
      </c>
      <c r="AD28" s="102">
        <f>IF(AD27&lt;Cleanup!$B$20,AD27+($W28-$W27),Cleanup!$C$20)</f>
        <v>0</v>
      </c>
      <c r="AE28" s="102">
        <f>IF(AE27&lt;Cleanup!$B$21,AE27+($W28-$W27),Cleanup!$C$21)</f>
        <v>0</v>
      </c>
    </row>
    <row r="29" spans="1:31" x14ac:dyDescent="0.2">
      <c r="A29" s="130">
        <f t="shared" si="5"/>
        <v>19</v>
      </c>
      <c r="B29" s="3"/>
      <c r="C29" s="101">
        <f t="shared" si="3"/>
        <v>952.5</v>
      </c>
      <c r="D29" s="102">
        <f>IF(D28&lt;Cleanup!$B$10,D28+($C29-$C28),Cleanup!$C$10)</f>
        <v>395</v>
      </c>
      <c r="E29" s="102">
        <f>IF(E28&lt;Cleanup!$B$13,E28+($C29-$C28),Cleanup!$C$13)</f>
        <v>0</v>
      </c>
      <c r="F29" s="102">
        <f>IF(F28&lt;Cleanup!$B$14,F28+($C29-$C28),Cleanup!$C$14)</f>
        <v>170</v>
      </c>
      <c r="G29" s="102">
        <f>IF(G28&lt;Cleanup!$B$15,G28+($C29-$C28),Cleanup!$C$15)</f>
        <v>97.5</v>
      </c>
      <c r="H29" s="102">
        <f>IF(H28&lt;Cleanup!$B$16,H28+($C29-$C28),Cleanup!$C$16)</f>
        <v>0</v>
      </c>
      <c r="I29" s="102">
        <f>IF(I28&lt;Cleanup!$B$17,I28+($C29-$C28),Cleanup!$C$17)</f>
        <v>292.5</v>
      </c>
      <c r="J29" s="102">
        <f>IF(J28&lt;Cleanup!$B$20,J28+($C29-$C28),Cleanup!$C$20)</f>
        <v>0</v>
      </c>
      <c r="K29" s="102">
        <f>IF(K28&lt;Cleanup!$B$21,K28+($C29-$C28),Cleanup!$C$21)</f>
        <v>0</v>
      </c>
      <c r="L29" s="25"/>
      <c r="M29" s="101">
        <f t="shared" si="4"/>
        <v>1902.5</v>
      </c>
      <c r="N29" s="102">
        <f>IF(N28&lt;Cleanup!$B$10,N28+($M29-$M28),Cleanup!$C$10)</f>
        <v>495</v>
      </c>
      <c r="O29" s="102">
        <f>IF(O28&lt;Cleanup!$B$13,O28+($M29-$M28),Cleanup!$C$13)</f>
        <v>195</v>
      </c>
      <c r="P29" s="102">
        <f>IF(P28&lt;Cleanup!$B$14,P28+($M29-$M28),Cleanup!$C$14)</f>
        <v>465</v>
      </c>
      <c r="Q29" s="102">
        <f>IF(Q28&lt;Cleanup!$B$15,Q28+($M29-$M28),Cleanup!$C$15)</f>
        <v>440</v>
      </c>
      <c r="R29" s="102">
        <f>IF(R28&lt;Cleanup!$B$16,R28+($M29-$M28),Cleanup!$C$16)</f>
        <v>195</v>
      </c>
      <c r="S29" s="102">
        <f>IF(S28&lt;Cleanup!$B$17,S28+($M29-$M28),Cleanup!$C$17)</f>
        <v>345</v>
      </c>
      <c r="T29" s="102">
        <f>IF(T28&lt;Cleanup!$B$20,T28+($M29-$M28),Cleanup!$C$20)</f>
        <v>0</v>
      </c>
      <c r="U29" s="102">
        <f>IF(U28&lt;Cleanup!$B$21,U28+($M29-$M28),Cleanup!$C$21)</f>
        <v>0</v>
      </c>
      <c r="V29" s="25"/>
      <c r="W29" s="101">
        <f t="shared" si="6"/>
        <v>2235.0592246650417</v>
      </c>
      <c r="X29" s="102">
        <f>IF(X28&lt;Cleanup!$B$10,X28+($W29-$W28),Cleanup!$C$10)</f>
        <v>705.14750248114228</v>
      </c>
      <c r="Y29" s="102">
        <f>IF(Y28&lt;Cleanup!$B$13,Y28+($W29-$W28),Cleanup!$C$13)</f>
        <v>0</v>
      </c>
      <c r="Z29" s="102">
        <f>IF(Z28&lt;Cleanup!$B$14,Z28+($W29-$W28),Cleanup!$C$14)</f>
        <v>75</v>
      </c>
      <c r="AA29" s="102">
        <f>IF(AA28&lt;Cleanup!$B$15,AA28+($W29-$W28),Cleanup!$C$15)</f>
        <v>50</v>
      </c>
      <c r="AB29" s="102">
        <f>IF(AB28&lt;Cleanup!$B$16,AB28+($W29-$W28),Cleanup!$C$16)</f>
        <v>0</v>
      </c>
      <c r="AC29" s="102">
        <f>IF(AC28&lt;Cleanup!$B$17,AC28+($W29-$W28),Cleanup!$C$17)</f>
        <v>555.14750248114228</v>
      </c>
      <c r="AD29" s="102">
        <f>IF(AD28&lt;Cleanup!$B$20,AD28+($W29-$W28),Cleanup!$C$20)</f>
        <v>0</v>
      </c>
      <c r="AE29" s="102">
        <f>IF(AE28&lt;Cleanup!$B$21,AE28+($W29-$W28),Cleanup!$C$21)</f>
        <v>0</v>
      </c>
    </row>
    <row r="30" spans="1:31" ht="15.75" thickBot="1" x14ac:dyDescent="0.25">
      <c r="A30" s="131">
        <f t="shared" si="5"/>
        <v>20</v>
      </c>
      <c r="B30" s="24"/>
      <c r="C30" s="101">
        <v>1000</v>
      </c>
      <c r="D30" s="103">
        <f>IF(D29&lt;Cleanup!$B$10,D29+($C30-$C29),Cleanup!$C$10)</f>
        <v>442.5</v>
      </c>
      <c r="E30" s="103">
        <f>IF(E29&lt;Cleanup!$B$13,E29+($C30-$C29),Cleanup!$C$13)</f>
        <v>47.5</v>
      </c>
      <c r="F30" s="103">
        <f>IF(F29&lt;Cleanup!$B$14,F29+($C30-$C29),Cleanup!$C$14)</f>
        <v>217.5</v>
      </c>
      <c r="G30" s="103">
        <f>IF(G29&lt;Cleanup!$B$15,G29+($C30-$C29),Cleanup!$C$15)</f>
        <v>145</v>
      </c>
      <c r="H30" s="103">
        <f>IF(H29&lt;Cleanup!$B$16,H29+($C30-$C29),Cleanup!$C$16)</f>
        <v>47.5</v>
      </c>
      <c r="I30" s="103">
        <f>IF(I29&lt;Cleanup!$B$17,I29+($C30-$C29),Cleanup!$C$17)</f>
        <v>340</v>
      </c>
      <c r="J30" s="103">
        <f>IF(J29&lt;Cleanup!$B$20,J29+($C30-$C29),Cleanup!$C$20)</f>
        <v>0</v>
      </c>
      <c r="K30" s="103">
        <f>IF(K29&lt;Cleanup!$B$21,K29+($C30-$C29),Cleanup!$C$21)</f>
        <v>0</v>
      </c>
      <c r="L30" s="37"/>
      <c r="M30" s="101">
        <v>2000</v>
      </c>
      <c r="N30" s="102">
        <f>IF(N29&lt;Cleanup!$B$10,N29+($M30-$M29),Cleanup!$C$10)</f>
        <v>300</v>
      </c>
      <c r="O30" s="102">
        <f>IF(O29&lt;Cleanup!$B$13,O29+($M30-$M29),Cleanup!$C$13)</f>
        <v>292.5</v>
      </c>
      <c r="P30" s="102">
        <f>IF(P29&lt;Cleanup!$B$14,P29+($M30-$M29),Cleanup!$C$14)</f>
        <v>75</v>
      </c>
      <c r="Q30" s="102">
        <f>IF(Q29&lt;Cleanup!$B$15,Q29+($M30-$M29),Cleanup!$C$15)</f>
        <v>50</v>
      </c>
      <c r="R30" s="102">
        <f>IF(R29&lt;Cleanup!$B$16,R29+($M30-$M29),Cleanup!$C$16)</f>
        <v>292.5</v>
      </c>
      <c r="S30" s="102">
        <f>IF(S29&lt;Cleanup!$B$17,S29+($M30-$M29),Cleanup!$C$17)</f>
        <v>442.5</v>
      </c>
      <c r="T30" s="102">
        <f>IF(T29&lt;Cleanup!$B$20,T29+($M30-$M29),Cleanup!$C$20)</f>
        <v>0</v>
      </c>
      <c r="U30" s="102">
        <f>IF(U29&lt;Cleanup!$B$21,U29+($M30-$M29),Cleanup!$C$21)</f>
        <v>0</v>
      </c>
      <c r="V30" s="37"/>
      <c r="W30" s="101">
        <f t="shared" si="6"/>
        <v>2729.9075016572119</v>
      </c>
      <c r="X30" s="102">
        <f>IF(X29&lt;Cleanup!$B$10,X29+($W30-$W29),Cleanup!$C$10)</f>
        <v>300</v>
      </c>
      <c r="Y30" s="102">
        <f>IF(Y29&lt;Cleanup!$B$13,Y29+($W30-$W29),Cleanup!$C$13)</f>
        <v>494.84827699217021</v>
      </c>
      <c r="Z30" s="102">
        <f>IF(Z29&lt;Cleanup!$B$14,Z29+($W30-$W29),Cleanup!$C$14)</f>
        <v>569.84827699217021</v>
      </c>
      <c r="AA30" s="102">
        <f>IF(AA29&lt;Cleanup!$B$15,AA29+($W30-$W29),Cleanup!$C$15)</f>
        <v>544.84827699217021</v>
      </c>
      <c r="AB30" s="102">
        <f>IF(AB29&lt;Cleanup!$B$16,AB29+($W30-$W29),Cleanup!$C$16)</f>
        <v>494.84827699217021</v>
      </c>
      <c r="AC30" s="102">
        <f>IF(AC29&lt;Cleanup!$B$17,AC29+($W30-$W29),Cleanup!$C$17)</f>
        <v>150</v>
      </c>
      <c r="AD30" s="102">
        <f>IF(AD29&lt;Cleanup!$B$20,AD29+($W30-$W29),Cleanup!$C$20)</f>
        <v>0</v>
      </c>
      <c r="AE30" s="102">
        <f>IF(AE29&lt;Cleanup!$B$21,AE29+($W30-$W29),Cleanup!$C$21)</f>
        <v>0</v>
      </c>
    </row>
    <row r="31" spans="1:31" x14ac:dyDescent="0.2">
      <c r="A31" s="2"/>
      <c r="B31" s="1"/>
      <c r="C31" s="1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</row>
    <row r="32" spans="1:31" hidden="1" x14ac:dyDescent="0.2">
      <c r="A32" s="2"/>
      <c r="B32" s="1" t="s">
        <v>27</v>
      </c>
      <c r="C32" s="6">
        <f t="shared" ref="C32:C51" si="7">C11+C11*$K$7</f>
        <v>117</v>
      </c>
      <c r="D32" s="34">
        <f>$C$32</f>
        <v>117</v>
      </c>
      <c r="E32" s="34">
        <f t="shared" ref="E32:K32" si="8">$C$32</f>
        <v>117</v>
      </c>
      <c r="F32" s="34">
        <f t="shared" si="8"/>
        <v>117</v>
      </c>
      <c r="G32" s="34">
        <f t="shared" si="8"/>
        <v>117</v>
      </c>
      <c r="H32" s="34">
        <f t="shared" si="8"/>
        <v>117</v>
      </c>
      <c r="I32" s="34">
        <f t="shared" si="8"/>
        <v>117</v>
      </c>
      <c r="J32" s="34">
        <f t="shared" si="8"/>
        <v>117</v>
      </c>
      <c r="K32" s="34">
        <f t="shared" si="8"/>
        <v>117</v>
      </c>
      <c r="L32" s="25"/>
      <c r="M32" s="6">
        <f>M11+M11*$U$7</f>
        <v>177</v>
      </c>
      <c r="N32" s="34">
        <f>$M$32</f>
        <v>177</v>
      </c>
      <c r="O32" s="34">
        <f t="shared" ref="O32:U32" si="9">$M$32</f>
        <v>177</v>
      </c>
      <c r="P32" s="34">
        <f t="shared" si="9"/>
        <v>177</v>
      </c>
      <c r="Q32" s="34">
        <f t="shared" si="9"/>
        <v>177</v>
      </c>
      <c r="R32" s="34">
        <f t="shared" si="9"/>
        <v>177</v>
      </c>
      <c r="S32" s="34">
        <f t="shared" si="9"/>
        <v>177</v>
      </c>
      <c r="T32" s="34">
        <f t="shared" si="9"/>
        <v>177</v>
      </c>
      <c r="U32" s="34">
        <f t="shared" si="9"/>
        <v>177</v>
      </c>
      <c r="W32" s="6">
        <f>W11+W11*$AE$7</f>
        <v>79.391179280411038</v>
      </c>
      <c r="X32" s="34">
        <f>$W$32</f>
        <v>79.391179280411038</v>
      </c>
      <c r="Y32" s="34">
        <f t="shared" ref="Y32:AE32" si="10">$W$32</f>
        <v>79.391179280411038</v>
      </c>
      <c r="Z32" s="34">
        <f t="shared" si="10"/>
        <v>79.391179280411038</v>
      </c>
      <c r="AA32" s="34">
        <f t="shared" si="10"/>
        <v>79.391179280411038</v>
      </c>
      <c r="AB32" s="34">
        <f t="shared" si="10"/>
        <v>79.391179280411038</v>
      </c>
      <c r="AC32" s="34">
        <f t="shared" si="10"/>
        <v>79.391179280411038</v>
      </c>
      <c r="AD32" s="34">
        <f t="shared" si="10"/>
        <v>79.391179280411038</v>
      </c>
      <c r="AE32" s="34">
        <f t="shared" si="10"/>
        <v>79.391179280411038</v>
      </c>
    </row>
    <row r="33" spans="1:31" hidden="1" x14ac:dyDescent="0.2">
      <c r="A33" s="2"/>
      <c r="B33" s="1"/>
      <c r="C33" s="6">
        <f t="shared" si="7"/>
        <v>174</v>
      </c>
      <c r="D33" s="34">
        <f>IF(D32&lt;Cleanup!$B$10,D32+($C33-$C32),Cleanup!$C$10)</f>
        <v>174</v>
      </c>
      <c r="E33" s="34">
        <f>IF(E32&lt;Cleanup!$B$13,E32+($C33-$C32),Cleanup!$C$13)</f>
        <v>174</v>
      </c>
      <c r="F33" s="34">
        <f>IF(F32&lt;Cleanup!$B$14,F32+($C33-$C32),Cleanup!$C$14)</f>
        <v>174</v>
      </c>
      <c r="G33" s="34">
        <f>IF(G32&lt;Cleanup!$B$15,G32+($C33-$C32),Cleanup!$C$15)</f>
        <v>174</v>
      </c>
      <c r="H33" s="34">
        <f>IF(H32&lt;Cleanup!$B$16,H32+($C33-$C32),Cleanup!$C$16)</f>
        <v>174</v>
      </c>
      <c r="I33" s="34">
        <f>IF(I32&lt;Cleanup!$B$17,I32+($C33-$C32),Cleanup!$C$17)</f>
        <v>174</v>
      </c>
      <c r="J33" s="34">
        <f>IF(J32&lt;Cleanup!$B$20,J32+($C33-$C32),Cleanup!$C$20)</f>
        <v>0</v>
      </c>
      <c r="K33" s="34">
        <f>IF(K32&lt;Cleanup!$B$21,K32+($C33-$C32),Cleanup!$C$21)</f>
        <v>0</v>
      </c>
      <c r="L33" s="25"/>
      <c r="M33" s="6">
        <f t="shared" ref="M33:M51" si="11">M12+M12*$U$7</f>
        <v>294</v>
      </c>
      <c r="N33" s="34">
        <f>IF(N32&lt;Cleanup!$B$10,N32+($M33-$M32),Cleanup!$C$10)</f>
        <v>294</v>
      </c>
      <c r="O33" s="34">
        <f>IF(O32&lt;Cleanup!$B$13,O32+($M33-$M32),Cleanup!$C$13)</f>
        <v>294</v>
      </c>
      <c r="P33" s="34">
        <f>IF(P32&lt;Cleanup!$B$14,P32+($M33-$M32),Cleanup!$C$14)</f>
        <v>294</v>
      </c>
      <c r="Q33" s="34">
        <f>IF(Q32&lt;Cleanup!$B$15,Q32+($M33-$M32),Cleanup!$C$15)</f>
        <v>294</v>
      </c>
      <c r="R33" s="34">
        <f>IF(R32&lt;Cleanup!$B$16,R32+($M33-$M32),Cleanup!$C$16)</f>
        <v>294</v>
      </c>
      <c r="S33" s="34">
        <f>IF(S32&lt;Cleanup!$B$17,S32+($M33-$M32),Cleanup!$C$17)</f>
        <v>294</v>
      </c>
      <c r="T33" s="34">
        <f>IF(T32&lt;Cleanup!$B$20,T32+($M33-$M32),Cleanup!$C$20)</f>
        <v>0</v>
      </c>
      <c r="U33" s="34">
        <f>IF(U32&lt;Cleanup!$B$21,U32+($M33-$M32),Cleanup!$C$21)</f>
        <v>0</v>
      </c>
      <c r="W33" s="6">
        <f t="shared" ref="W33:W51" si="12">W12+W12*$AE$7</f>
        <v>96.96860534668258</v>
      </c>
      <c r="X33" s="34">
        <f>IF(X32&lt;Cleanup!$B$10,X32+($W33-$W32),Cleanup!$C$10)</f>
        <v>96.96860534668258</v>
      </c>
      <c r="Y33" s="34">
        <f>IF(Y32&lt;Cleanup!$B$13,Y32+($W33-$W32),Cleanup!$C$13)</f>
        <v>96.96860534668258</v>
      </c>
      <c r="Z33" s="34">
        <f>IF(Z32&lt;Cleanup!$B$14,Z32+($W33-$W32),Cleanup!$C$14)</f>
        <v>96.96860534668258</v>
      </c>
      <c r="AA33" s="34">
        <f>IF(AA32&lt;Cleanup!$B$15,AA32+($W33-$W32),Cleanup!$C$15)</f>
        <v>96.96860534668258</v>
      </c>
      <c r="AB33" s="34">
        <f>IF(AB32&lt;Cleanup!$B$16,AB32+($W33-$W32),Cleanup!$C$16)</f>
        <v>96.96860534668258</v>
      </c>
      <c r="AC33" s="34">
        <f>IF(AC32&lt;Cleanup!$B$17,AC32+($W33-$W32),Cleanup!$C$17)</f>
        <v>96.96860534668258</v>
      </c>
      <c r="AD33" s="34">
        <f>IF(AD32&lt;Cleanup!$B$20,AD32+($W33-$W32),Cleanup!$C$20)</f>
        <v>0</v>
      </c>
      <c r="AE33" s="35">
        <f>IF(AE32&lt;Cleanup!$B$21,AE32+($W33-$W32),Cleanup!$C$21)</f>
        <v>0</v>
      </c>
    </row>
    <row r="34" spans="1:31" hidden="1" x14ac:dyDescent="0.2">
      <c r="A34" s="2"/>
      <c r="B34" s="1"/>
      <c r="C34" s="6">
        <f t="shared" si="7"/>
        <v>231</v>
      </c>
      <c r="D34" s="34">
        <f>IF(D33&lt;Cleanup!$B$10,D33+($C34-$C33),Cleanup!$C$10)</f>
        <v>231</v>
      </c>
      <c r="E34" s="34">
        <f>IF(E33&lt;Cleanup!$B$13,E33+($C34-$C33),Cleanup!$C$13)</f>
        <v>231</v>
      </c>
      <c r="F34" s="34">
        <f>IF(F33&lt;Cleanup!$B$14,F33+($C34-$C33),Cleanup!$C$14)</f>
        <v>231</v>
      </c>
      <c r="G34" s="34">
        <f>IF(G33&lt;Cleanup!$B$15,G33+($C34-$C33),Cleanup!$C$15)</f>
        <v>231</v>
      </c>
      <c r="H34" s="34">
        <f>IF(H33&lt;Cleanup!$B$16,H33+($C34-$C33),Cleanup!$C$16)</f>
        <v>231</v>
      </c>
      <c r="I34" s="34">
        <f>IF(I33&lt;Cleanup!$B$17,I33+($C34-$C33),Cleanup!$C$17)</f>
        <v>231</v>
      </c>
      <c r="J34" s="34">
        <f>IF(J33&lt;Cleanup!$B$20,J33+($C34-$C33),Cleanup!$C$20)</f>
        <v>0</v>
      </c>
      <c r="K34" s="34">
        <f>IF(K33&lt;Cleanup!$B$21,K33+($C34-$C33),Cleanup!$C$21)</f>
        <v>0</v>
      </c>
      <c r="L34" s="25"/>
      <c r="M34" s="6">
        <f t="shared" si="11"/>
        <v>411</v>
      </c>
      <c r="N34" s="34">
        <f>IF(N33&lt;Cleanup!$B$10,N33+($M34-$M33),Cleanup!$C$10)</f>
        <v>411</v>
      </c>
      <c r="O34" s="34">
        <f>IF(O33&lt;Cleanup!$B$13,O33+($M34-$M33),Cleanup!$C$13)</f>
        <v>411</v>
      </c>
      <c r="P34" s="34">
        <f>IF(P33&lt;Cleanup!$B$14,P33+($M34-$M33),Cleanup!$C$14)</f>
        <v>411</v>
      </c>
      <c r="Q34" s="34">
        <f>IF(Q33&lt;Cleanup!$B$15,Q33+($M34-$M33),Cleanup!$C$15)</f>
        <v>411</v>
      </c>
      <c r="R34" s="34">
        <f>IF(R33&lt;Cleanup!$B$16,R33+($M34-$M33),Cleanup!$C$16)</f>
        <v>411</v>
      </c>
      <c r="S34" s="34">
        <f>IF(S33&lt;Cleanup!$B$17,S33+($M34-$M33),Cleanup!$C$17)</f>
        <v>411</v>
      </c>
      <c r="T34" s="34">
        <f>IF(T33&lt;Cleanup!$B$20,T33+($M34-$M33),Cleanup!$C$20)</f>
        <v>0</v>
      </c>
      <c r="U34" s="34">
        <f>IF(U33&lt;Cleanup!$B$21,U33+($M34-$M33),Cleanup!$C$21)</f>
        <v>0</v>
      </c>
      <c r="W34" s="6">
        <f t="shared" si="12"/>
        <v>118.4377220253831</v>
      </c>
      <c r="X34" s="34">
        <f>IF(X33&lt;Cleanup!$B$10,X33+($W34-$W33),Cleanup!$C$10)</f>
        <v>118.4377220253831</v>
      </c>
      <c r="Y34" s="34">
        <f>IF(Y33&lt;Cleanup!$B$13,Y33+($W34-$W33),Cleanup!$C$13)</f>
        <v>118.4377220253831</v>
      </c>
      <c r="Z34" s="34">
        <f>IF(Z33&lt;Cleanup!$B$14,Z33+($W34-$W33),Cleanup!$C$14)</f>
        <v>118.4377220253831</v>
      </c>
      <c r="AA34" s="34">
        <f>IF(AA33&lt;Cleanup!$B$15,AA33+($W34-$W33),Cleanup!$C$15)</f>
        <v>118.4377220253831</v>
      </c>
      <c r="AB34" s="34">
        <f>IF(AB33&lt;Cleanup!$B$16,AB33+($W34-$W33),Cleanup!$C$16)</f>
        <v>118.4377220253831</v>
      </c>
      <c r="AC34" s="34">
        <f>IF(AC33&lt;Cleanup!$B$17,AC33+($W34-$W33),Cleanup!$C$17)</f>
        <v>118.4377220253831</v>
      </c>
      <c r="AD34" s="34">
        <f>IF(AD33&lt;Cleanup!$B$20,AD33+($W34-$W33),Cleanup!$C$20)</f>
        <v>0</v>
      </c>
      <c r="AE34" s="35">
        <f>IF(AE33&lt;Cleanup!$B$21,AE33+($W34-$W33),Cleanup!$C$21)</f>
        <v>0</v>
      </c>
    </row>
    <row r="35" spans="1:31" hidden="1" x14ac:dyDescent="0.2">
      <c r="A35" s="2"/>
      <c r="B35" s="1"/>
      <c r="C35" s="6">
        <f t="shared" si="7"/>
        <v>288</v>
      </c>
      <c r="D35" s="34">
        <f>IF(D34&lt;Cleanup!$B$10,D34+($C35-$C34),Cleanup!$C$10)</f>
        <v>288</v>
      </c>
      <c r="E35" s="34">
        <f>IF(E34&lt;Cleanup!$B$13,E34+($C35-$C34),Cleanup!$C$13)</f>
        <v>288</v>
      </c>
      <c r="F35" s="34">
        <f>IF(F34&lt;Cleanup!$B$14,F34+($C35-$C34),Cleanup!$C$14)</f>
        <v>288</v>
      </c>
      <c r="G35" s="34">
        <f>IF(G34&lt;Cleanup!$B$15,G34+($C35-$C34),Cleanup!$C$15)</f>
        <v>288</v>
      </c>
      <c r="H35" s="34">
        <f>IF(H34&lt;Cleanup!$B$16,H34+($C35-$C34),Cleanup!$C$16)</f>
        <v>288</v>
      </c>
      <c r="I35" s="34">
        <f>IF(I34&lt;Cleanup!$B$17,I34+($C35-$C34),Cleanup!$C$17)</f>
        <v>288</v>
      </c>
      <c r="J35" s="34">
        <f>IF(J34&lt;Cleanup!$B$20,J34+($C35-$C34),Cleanup!$C$20)</f>
        <v>0</v>
      </c>
      <c r="K35" s="34">
        <f>IF(K34&lt;Cleanup!$B$21,K34+($C35-$C34),Cleanup!$C$21)</f>
        <v>0</v>
      </c>
      <c r="L35" s="25"/>
      <c r="M35" s="6">
        <f t="shared" si="11"/>
        <v>528</v>
      </c>
      <c r="N35" s="34">
        <f>IF(N34&lt;Cleanup!$B$10,N34+($M35-$M34),Cleanup!$C$10)</f>
        <v>300</v>
      </c>
      <c r="O35" s="34">
        <f>IF(O34&lt;Cleanup!$B$13,O34+($M35-$M34),Cleanup!$C$13)</f>
        <v>0</v>
      </c>
      <c r="P35" s="34">
        <f>IF(P34&lt;Cleanup!$B$14,P34+($M35-$M34),Cleanup!$C$14)</f>
        <v>75</v>
      </c>
      <c r="Q35" s="34">
        <f>IF(Q34&lt;Cleanup!$B$15,Q34+($M35-$M34),Cleanup!$C$15)</f>
        <v>50</v>
      </c>
      <c r="R35" s="34">
        <f>IF(R34&lt;Cleanup!$B$16,R34+($M35-$M34),Cleanup!$C$16)</f>
        <v>0</v>
      </c>
      <c r="S35" s="34">
        <f>IF(S34&lt;Cleanup!$B$17,S34+($M35-$M34),Cleanup!$C$17)</f>
        <v>150</v>
      </c>
      <c r="T35" s="34">
        <f>IF(T34&lt;Cleanup!$B$20,T34+($M35-$M34),Cleanup!$C$20)</f>
        <v>0</v>
      </c>
      <c r="U35" s="34">
        <f>IF(U34&lt;Cleanup!$B$21,U34+($M35-$M34),Cleanup!$C$21)</f>
        <v>0</v>
      </c>
      <c r="W35" s="6">
        <f t="shared" si="12"/>
        <v>144.66016035201039</v>
      </c>
      <c r="X35" s="34">
        <f>IF(X34&lt;Cleanup!$B$10,X34+($W35-$W34),Cleanup!$C$10)</f>
        <v>144.66016035201039</v>
      </c>
      <c r="Y35" s="34">
        <f>IF(Y34&lt;Cleanup!$B$13,Y34+($W35-$W34),Cleanup!$C$13)</f>
        <v>144.66016035201039</v>
      </c>
      <c r="Z35" s="34">
        <f>IF(Z34&lt;Cleanup!$B$14,Z34+($W35-$W34),Cleanup!$C$14)</f>
        <v>144.66016035201039</v>
      </c>
      <c r="AA35" s="34">
        <f>IF(AA34&lt;Cleanup!$B$15,AA34+($W35-$W34),Cleanup!$C$15)</f>
        <v>144.66016035201039</v>
      </c>
      <c r="AB35" s="34">
        <f>IF(AB34&lt;Cleanup!$B$16,AB34+($W35-$W34),Cleanup!$C$16)</f>
        <v>144.66016035201039</v>
      </c>
      <c r="AC35" s="34">
        <f>IF(AC34&lt;Cleanup!$B$17,AC34+($W35-$W34),Cleanup!$C$17)</f>
        <v>144.66016035201039</v>
      </c>
      <c r="AD35" s="34">
        <f>IF(AD34&lt;Cleanup!$B$20,AD34+($W35-$W34),Cleanup!$C$20)</f>
        <v>0</v>
      </c>
      <c r="AE35" s="35">
        <f>IF(AE34&lt;Cleanup!$B$21,AE34+($W35-$W34),Cleanup!$C$21)</f>
        <v>0</v>
      </c>
    </row>
    <row r="36" spans="1:31" hidden="1" x14ac:dyDescent="0.2">
      <c r="A36" s="2"/>
      <c r="B36" s="1"/>
      <c r="C36" s="6">
        <f t="shared" si="7"/>
        <v>345</v>
      </c>
      <c r="D36" s="34">
        <f>IF(D35&lt;Cleanup!$B$10,D35+($C36-$C35),Cleanup!$C$10)</f>
        <v>345</v>
      </c>
      <c r="E36" s="34">
        <f>IF(E35&lt;Cleanup!$B$13,E35+($C36-$C35),Cleanup!$C$13)</f>
        <v>345</v>
      </c>
      <c r="F36" s="34">
        <f>IF(F35&lt;Cleanup!$B$14,F35+($C36-$C35),Cleanup!$C$14)</f>
        <v>345</v>
      </c>
      <c r="G36" s="34">
        <f>IF(G35&lt;Cleanup!$B$15,G35+($C36-$C35),Cleanup!$C$15)</f>
        <v>345</v>
      </c>
      <c r="H36" s="34">
        <f>IF(H35&lt;Cleanup!$B$16,H35+($C36-$C35),Cleanup!$C$16)</f>
        <v>345</v>
      </c>
      <c r="I36" s="34">
        <f>IF(I35&lt;Cleanup!$B$17,I35+($C36-$C35),Cleanup!$C$17)</f>
        <v>345</v>
      </c>
      <c r="J36" s="34">
        <f>IF(J35&lt;Cleanup!$B$20,J35+($C36-$C35),Cleanup!$C$20)</f>
        <v>0</v>
      </c>
      <c r="K36" s="34">
        <f>IF(K35&lt;Cleanup!$B$21,K35+($C36-$C35),Cleanup!$C$21)</f>
        <v>0</v>
      </c>
      <c r="L36" s="25"/>
      <c r="M36" s="6">
        <f t="shared" si="11"/>
        <v>645</v>
      </c>
      <c r="N36" s="34">
        <f>IF(N35&lt;Cleanup!$B$10,N35+($M36-$M35),Cleanup!$C$10)</f>
        <v>417</v>
      </c>
      <c r="O36" s="34">
        <f>IF(O35&lt;Cleanup!$B$13,O35+($M36-$M35),Cleanup!$C$13)</f>
        <v>117</v>
      </c>
      <c r="P36" s="34">
        <f>IF(P35&lt;Cleanup!$B$14,P35+($M36-$M35),Cleanup!$C$14)</f>
        <v>192</v>
      </c>
      <c r="Q36" s="34">
        <f>IF(Q35&lt;Cleanup!$B$15,Q35+($M36-$M35),Cleanup!$C$15)</f>
        <v>167</v>
      </c>
      <c r="R36" s="34">
        <f>IF(R35&lt;Cleanup!$B$16,R35+($M36-$M35),Cleanup!$C$16)</f>
        <v>117</v>
      </c>
      <c r="S36" s="34">
        <f>IF(S35&lt;Cleanup!$B$17,S35+($M36-$M35),Cleanup!$C$17)</f>
        <v>267</v>
      </c>
      <c r="T36" s="34">
        <f>IF(T35&lt;Cleanup!$B$20,T35+($M36-$M35),Cleanup!$C$20)</f>
        <v>0</v>
      </c>
      <c r="U36" s="34">
        <f>IF(U35&lt;Cleanup!$B$21,U35+($M36-$M35),Cleanup!$C$21)</f>
        <v>0</v>
      </c>
      <c r="W36" s="6">
        <f t="shared" si="12"/>
        <v>176.68831884983791</v>
      </c>
      <c r="X36" s="34">
        <f>IF(X35&lt;Cleanup!$B$10,X35+($W36-$W35),Cleanup!$C$10)</f>
        <v>176.68831884983791</v>
      </c>
      <c r="Y36" s="34">
        <f>IF(Y35&lt;Cleanup!$B$13,Y35+($W36-$W35),Cleanup!$C$13)</f>
        <v>176.68831884983791</v>
      </c>
      <c r="Z36" s="34">
        <f>IF(Z35&lt;Cleanup!$B$14,Z35+($W36-$W35),Cleanup!$C$14)</f>
        <v>176.68831884983791</v>
      </c>
      <c r="AA36" s="34">
        <f>IF(AA35&lt;Cleanup!$B$15,AA35+($W36-$W35),Cleanup!$C$15)</f>
        <v>176.68831884983791</v>
      </c>
      <c r="AB36" s="34">
        <f>IF(AB35&lt;Cleanup!$B$16,AB35+($W36-$W35),Cleanup!$C$16)</f>
        <v>176.68831884983791</v>
      </c>
      <c r="AC36" s="34">
        <f>IF(AC35&lt;Cleanup!$B$17,AC35+($W36-$W35),Cleanup!$C$17)</f>
        <v>176.68831884983791</v>
      </c>
      <c r="AD36" s="34">
        <f>IF(AD35&lt;Cleanup!$B$20,AD35+($W36-$W35),Cleanup!$C$20)</f>
        <v>0</v>
      </c>
      <c r="AE36" s="35">
        <f>IF(AE35&lt;Cleanup!$B$21,AE35+($W36-$W35),Cleanup!$C$21)</f>
        <v>0</v>
      </c>
    </row>
    <row r="37" spans="1:31" hidden="1" x14ac:dyDescent="0.2">
      <c r="A37" s="2"/>
      <c r="B37" s="1"/>
      <c r="C37" s="6">
        <f t="shared" si="7"/>
        <v>402</v>
      </c>
      <c r="D37" s="34">
        <f>IF(D36&lt;Cleanup!$B$10,D36+($C37-$C36),Cleanup!$C$10)</f>
        <v>402</v>
      </c>
      <c r="E37" s="34">
        <f>IF(E36&lt;Cleanup!$B$13,E36+($C37-$C36),Cleanup!$C$13)</f>
        <v>402</v>
      </c>
      <c r="F37" s="34">
        <f>IF(F36&lt;Cleanup!$B$14,F36+($C37-$C36),Cleanup!$C$14)</f>
        <v>402</v>
      </c>
      <c r="G37" s="34">
        <f>IF(G36&lt;Cleanup!$B$15,G36+($C37-$C36),Cleanup!$C$15)</f>
        <v>402</v>
      </c>
      <c r="H37" s="34">
        <f>IF(H36&lt;Cleanup!$B$16,H36+($C37-$C36),Cleanup!$C$16)</f>
        <v>402</v>
      </c>
      <c r="I37" s="34">
        <f>IF(I36&lt;Cleanup!$B$17,I36+($C37-$C36),Cleanup!$C$17)</f>
        <v>402</v>
      </c>
      <c r="J37" s="34">
        <f>IF(J36&lt;Cleanup!$B$20,J36+($C37-$C36),Cleanup!$C$20)</f>
        <v>0</v>
      </c>
      <c r="K37" s="34">
        <f>IF(K36&lt;Cleanup!$B$21,K36+($C37-$C36),Cleanup!$C$21)</f>
        <v>0</v>
      </c>
      <c r="L37" s="25"/>
      <c r="M37" s="6">
        <f t="shared" si="11"/>
        <v>762</v>
      </c>
      <c r="N37" s="34">
        <f>IF(N36&lt;Cleanup!$B$10,N36+($M37-$M36),Cleanup!$C$10)</f>
        <v>300</v>
      </c>
      <c r="O37" s="34">
        <f>IF(O36&lt;Cleanup!$B$13,O36+($M37-$M36),Cleanup!$C$13)</f>
        <v>234</v>
      </c>
      <c r="P37" s="34">
        <f>IF(P36&lt;Cleanup!$B$14,P36+($M37-$M36),Cleanup!$C$14)</f>
        <v>309</v>
      </c>
      <c r="Q37" s="34">
        <f>IF(Q36&lt;Cleanup!$B$15,Q36+($M37-$M36),Cleanup!$C$15)</f>
        <v>284</v>
      </c>
      <c r="R37" s="34">
        <f>IF(R36&lt;Cleanup!$B$16,R36+($M37-$M36),Cleanup!$C$16)</f>
        <v>234</v>
      </c>
      <c r="S37" s="34">
        <f>IF(S36&lt;Cleanup!$B$17,S36+($M37-$M36),Cleanup!$C$17)</f>
        <v>384</v>
      </c>
      <c r="T37" s="34">
        <f>IF(T36&lt;Cleanup!$B$20,T36+($M37-$M36),Cleanup!$C$20)</f>
        <v>0</v>
      </c>
      <c r="U37" s="34">
        <f>IF(U36&lt;Cleanup!$B$21,U36+($M37-$M36),Cleanup!$C$21)</f>
        <v>0</v>
      </c>
      <c r="W37" s="6">
        <f t="shared" si="12"/>
        <v>215.80759997787564</v>
      </c>
      <c r="X37" s="34">
        <f>IF(X36&lt;Cleanup!$B$10,X36+($W37-$W36),Cleanup!$C$10)</f>
        <v>215.80759997787564</v>
      </c>
      <c r="Y37" s="34">
        <f>IF(Y36&lt;Cleanup!$B$13,Y36+($W37-$W36),Cleanup!$C$13)</f>
        <v>215.80759997787564</v>
      </c>
      <c r="Z37" s="34">
        <f>IF(Z36&lt;Cleanup!$B$14,Z36+($W37-$W36),Cleanup!$C$14)</f>
        <v>215.80759997787564</v>
      </c>
      <c r="AA37" s="34">
        <f>IF(AA36&lt;Cleanup!$B$15,AA36+($W37-$W36),Cleanup!$C$15)</f>
        <v>215.80759997787564</v>
      </c>
      <c r="AB37" s="34">
        <f>IF(AB36&lt;Cleanup!$B$16,AB36+($W37-$W36),Cleanup!$C$16)</f>
        <v>215.80759997787564</v>
      </c>
      <c r="AC37" s="34">
        <f>IF(AC36&lt;Cleanup!$B$17,AC36+($W37-$W36),Cleanup!$C$17)</f>
        <v>215.80759997787564</v>
      </c>
      <c r="AD37" s="34">
        <f>IF(AD36&lt;Cleanup!$B$20,AD36+($W37-$W36),Cleanup!$C$20)</f>
        <v>0</v>
      </c>
      <c r="AE37" s="35">
        <f>IF(AE36&lt;Cleanup!$B$21,AE36+($W37-$W36),Cleanup!$C$21)</f>
        <v>0</v>
      </c>
    </row>
    <row r="38" spans="1:31" hidden="1" x14ac:dyDescent="0.2">
      <c r="A38" s="2"/>
      <c r="B38" s="1"/>
      <c r="C38" s="6">
        <f t="shared" si="7"/>
        <v>459</v>
      </c>
      <c r="D38" s="34">
        <f>IF(D37&lt;Cleanup!$B$10,D37+($C38-$C37),Cleanup!$C$10)</f>
        <v>300</v>
      </c>
      <c r="E38" s="34">
        <f>IF(E37&lt;Cleanup!$B$13,E37+($C38-$C37),Cleanup!$C$13)</f>
        <v>0</v>
      </c>
      <c r="F38" s="34">
        <f>IF(F37&lt;Cleanup!$B$14,F37+($C38-$C37),Cleanup!$C$14)</f>
        <v>75</v>
      </c>
      <c r="G38" s="34">
        <f>IF(G37&lt;Cleanup!$B$15,G37+($C38-$C37),Cleanup!$C$15)</f>
        <v>50</v>
      </c>
      <c r="H38" s="34">
        <f>IF(H37&lt;Cleanup!$B$16,H37+($C38-$C37),Cleanup!$C$16)</f>
        <v>0</v>
      </c>
      <c r="I38" s="34">
        <f>IF(I37&lt;Cleanup!$B$17,I37+($C38-$C37),Cleanup!$C$17)</f>
        <v>150</v>
      </c>
      <c r="J38" s="34">
        <f>IF(J37&lt;Cleanup!$B$20,J37+($C38-$C37),Cleanup!$C$20)</f>
        <v>0</v>
      </c>
      <c r="K38" s="34">
        <f>IF(K37&lt;Cleanup!$B$21,K37+($C38-$C37),Cleanup!$C$21)</f>
        <v>0</v>
      </c>
      <c r="L38" s="25"/>
      <c r="M38" s="6">
        <f t="shared" si="11"/>
        <v>879</v>
      </c>
      <c r="N38" s="34">
        <f>IF(N37&lt;Cleanup!$B$10,N37+($M38-$M37),Cleanup!$C$10)</f>
        <v>417</v>
      </c>
      <c r="O38" s="34">
        <f>IF(O37&lt;Cleanup!$B$13,O37+($M38-$M37),Cleanup!$C$13)</f>
        <v>351</v>
      </c>
      <c r="P38" s="34">
        <f>IF(P37&lt;Cleanup!$B$14,P37+($M38-$M37),Cleanup!$C$14)</f>
        <v>426</v>
      </c>
      <c r="Q38" s="34">
        <f>IF(Q37&lt;Cleanup!$B$15,Q37+($M38-$M37),Cleanup!$C$15)</f>
        <v>401</v>
      </c>
      <c r="R38" s="34">
        <f>IF(R37&lt;Cleanup!$B$16,R37+($M38-$M37),Cleanup!$C$16)</f>
        <v>351</v>
      </c>
      <c r="S38" s="34">
        <f>IF(S37&lt;Cleanup!$B$17,S37+($M38-$M37),Cleanup!$C$17)</f>
        <v>501</v>
      </c>
      <c r="T38" s="34">
        <f>IF(T37&lt;Cleanup!$B$20,T37+($M38-$M37),Cleanup!$C$20)</f>
        <v>0</v>
      </c>
      <c r="U38" s="34">
        <f>IF(U37&lt;Cleanup!$B$21,U37+($M38-$M37),Cleanup!$C$21)</f>
        <v>0</v>
      </c>
      <c r="W38" s="6">
        <f t="shared" si="12"/>
        <v>263.5879978449039</v>
      </c>
      <c r="X38" s="34">
        <f>IF(X37&lt;Cleanup!$B$10,X37+($W38-$W37),Cleanup!$C$10)</f>
        <v>263.5879978449039</v>
      </c>
      <c r="Y38" s="34">
        <f>IF(Y37&lt;Cleanup!$B$13,Y37+($W38-$W37),Cleanup!$C$13)</f>
        <v>263.5879978449039</v>
      </c>
      <c r="Z38" s="34">
        <f>IF(Z37&lt;Cleanup!$B$14,Z37+($W38-$W37),Cleanup!$C$14)</f>
        <v>263.5879978449039</v>
      </c>
      <c r="AA38" s="34">
        <f>IF(AA37&lt;Cleanup!$B$15,AA37+($W38-$W37),Cleanup!$C$15)</f>
        <v>263.5879978449039</v>
      </c>
      <c r="AB38" s="34">
        <f>IF(AB37&lt;Cleanup!$B$16,AB37+($W38-$W37),Cleanup!$C$16)</f>
        <v>263.5879978449039</v>
      </c>
      <c r="AC38" s="34">
        <f>IF(AC37&lt;Cleanup!$B$17,AC37+($W38-$W37),Cleanup!$C$17)</f>
        <v>263.5879978449039</v>
      </c>
      <c r="AD38" s="34">
        <f>IF(AD37&lt;Cleanup!$B$20,AD37+($W38-$W37),Cleanup!$C$20)</f>
        <v>0</v>
      </c>
      <c r="AE38" s="35">
        <f>IF(AE37&lt;Cleanup!$B$21,AE37+($W38-$W37),Cleanup!$C$21)</f>
        <v>0</v>
      </c>
    </row>
    <row r="39" spans="1:31" hidden="1" x14ac:dyDescent="0.2">
      <c r="A39" s="2"/>
      <c r="B39" s="1"/>
      <c r="C39" s="6">
        <f t="shared" si="7"/>
        <v>516</v>
      </c>
      <c r="D39" s="34">
        <f>IF(D38&lt;Cleanup!$B$10,D38+($C39-$C38),Cleanup!$C$10)</f>
        <v>357</v>
      </c>
      <c r="E39" s="34">
        <f>IF(E38&lt;Cleanup!$B$13,E38+($C39-$C38),Cleanup!$C$13)</f>
        <v>57</v>
      </c>
      <c r="F39" s="34">
        <f>IF(F38&lt;Cleanup!$B$14,F38+($C39-$C38),Cleanup!$C$14)</f>
        <v>132</v>
      </c>
      <c r="G39" s="34">
        <f>IF(G38&lt;Cleanup!$B$15,G38+($C39-$C38),Cleanup!$C$15)</f>
        <v>107</v>
      </c>
      <c r="H39" s="34">
        <f>IF(H38&lt;Cleanup!$B$16,H38+($C39-$C38),Cleanup!$C$16)</f>
        <v>57</v>
      </c>
      <c r="I39" s="34">
        <f>IF(I38&lt;Cleanup!$B$17,I38+($C39-$C38),Cleanup!$C$17)</f>
        <v>207</v>
      </c>
      <c r="J39" s="34">
        <f>IF(J38&lt;Cleanup!$B$20,J38+($C39-$C38),Cleanup!$C$20)</f>
        <v>0</v>
      </c>
      <c r="K39" s="34">
        <f>IF(K38&lt;Cleanup!$B$21,K38+($C39-$C38),Cleanup!$C$21)</f>
        <v>0</v>
      </c>
      <c r="L39" s="25"/>
      <c r="M39" s="6">
        <f t="shared" si="11"/>
        <v>996</v>
      </c>
      <c r="N39" s="34">
        <f>IF(N38&lt;Cleanup!$B$10,N38+($M39-$M38),Cleanup!$C$10)</f>
        <v>300</v>
      </c>
      <c r="O39" s="34">
        <f>IF(O38&lt;Cleanup!$B$13,O38+($M39-$M38),Cleanup!$C$13)</f>
        <v>468</v>
      </c>
      <c r="P39" s="34">
        <f>IF(P38&lt;Cleanup!$B$14,P38+($M39-$M38),Cleanup!$C$14)</f>
        <v>75</v>
      </c>
      <c r="Q39" s="34">
        <f>IF(Q38&lt;Cleanup!$B$15,Q38+($M39-$M38),Cleanup!$C$15)</f>
        <v>50</v>
      </c>
      <c r="R39" s="34">
        <f>IF(R38&lt;Cleanup!$B$16,R38+($M39-$M38),Cleanup!$C$16)</f>
        <v>468</v>
      </c>
      <c r="S39" s="34">
        <f>IF(S38&lt;Cleanup!$B$17,S38+($M39-$M38),Cleanup!$C$17)</f>
        <v>150</v>
      </c>
      <c r="T39" s="34">
        <f>IF(T38&lt;Cleanup!$B$20,T38+($M39-$M38),Cleanup!$C$20)</f>
        <v>0</v>
      </c>
      <c r="U39" s="34">
        <f>IF(U38&lt;Cleanup!$B$21,U38+($M39-$M38),Cleanup!$C$21)</f>
        <v>0</v>
      </c>
      <c r="W39" s="6">
        <f t="shared" si="12"/>
        <v>321.94710758568249</v>
      </c>
      <c r="X39" s="34">
        <f>IF(X38&lt;Cleanup!$B$10,X38+($W39-$W38),Cleanup!$C$10)</f>
        <v>321.94710758568249</v>
      </c>
      <c r="Y39" s="34">
        <f>IF(Y38&lt;Cleanup!$B$13,Y38+($W39-$W38),Cleanup!$C$13)</f>
        <v>321.94710758568249</v>
      </c>
      <c r="Z39" s="34">
        <f>IF(Z38&lt;Cleanup!$B$14,Z38+($W39-$W38),Cleanup!$C$14)</f>
        <v>321.94710758568249</v>
      </c>
      <c r="AA39" s="34">
        <f>IF(AA38&lt;Cleanup!$B$15,AA38+($W39-$W38),Cleanup!$C$15)</f>
        <v>321.94710758568249</v>
      </c>
      <c r="AB39" s="34">
        <f>IF(AB38&lt;Cleanup!$B$16,AB38+($W39-$W38),Cleanup!$C$16)</f>
        <v>321.94710758568249</v>
      </c>
      <c r="AC39" s="34">
        <f>IF(AC38&lt;Cleanup!$B$17,AC38+($W39-$W38),Cleanup!$C$17)</f>
        <v>321.94710758568249</v>
      </c>
      <c r="AD39" s="34">
        <f>IF(AD38&lt;Cleanup!$B$20,AD38+($W39-$W38),Cleanup!$C$20)</f>
        <v>0</v>
      </c>
      <c r="AE39" s="35">
        <f>IF(AE38&lt;Cleanup!$B$21,AE38+($W39-$W38),Cleanup!$C$21)</f>
        <v>0</v>
      </c>
    </row>
    <row r="40" spans="1:31" hidden="1" x14ac:dyDescent="0.2">
      <c r="A40" s="2"/>
      <c r="B40" s="1"/>
      <c r="C40" s="6">
        <f t="shared" si="7"/>
        <v>573</v>
      </c>
      <c r="D40" s="34">
        <f>IF(D39&lt;Cleanup!$B$10,D39+($C40-$C39),Cleanup!$C$10)</f>
        <v>414</v>
      </c>
      <c r="E40" s="34">
        <f>IF(E39&lt;Cleanup!$B$13,E39+($C40-$C39),Cleanup!$C$13)</f>
        <v>114</v>
      </c>
      <c r="F40" s="34">
        <f>IF(F39&lt;Cleanup!$B$14,F39+($C40-$C39),Cleanup!$C$14)</f>
        <v>189</v>
      </c>
      <c r="G40" s="34">
        <f>IF(G39&lt;Cleanup!$B$15,G39+($C40-$C39),Cleanup!$C$15)</f>
        <v>164</v>
      </c>
      <c r="H40" s="34">
        <f>IF(H39&lt;Cleanup!$B$16,H39+($C40-$C39),Cleanup!$C$16)</f>
        <v>114</v>
      </c>
      <c r="I40" s="34">
        <f>IF(I39&lt;Cleanup!$B$17,I39+($C40-$C39),Cleanup!$C$17)</f>
        <v>264</v>
      </c>
      <c r="J40" s="34">
        <f>IF(J39&lt;Cleanup!$B$20,J39+($C40-$C39),Cleanup!$C$20)</f>
        <v>0</v>
      </c>
      <c r="K40" s="34">
        <f>IF(K39&lt;Cleanup!$B$21,K39+($C40-$C39),Cleanup!$C$21)</f>
        <v>0</v>
      </c>
      <c r="L40" s="25"/>
      <c r="M40" s="6">
        <f t="shared" si="11"/>
        <v>1113</v>
      </c>
      <c r="N40" s="34">
        <f>IF(N39&lt;Cleanup!$B$10,N39+($M40-$M39),Cleanup!$C$10)</f>
        <v>417</v>
      </c>
      <c r="O40" s="34">
        <f>IF(O39&lt;Cleanup!$B$13,O39+($M40-$M39),Cleanup!$C$13)</f>
        <v>0</v>
      </c>
      <c r="P40" s="34">
        <f>IF(P39&lt;Cleanup!$B$14,P39+($M40-$M39),Cleanup!$C$14)</f>
        <v>192</v>
      </c>
      <c r="Q40" s="34">
        <f>IF(Q39&lt;Cleanup!$B$15,Q39+($M40-$M39),Cleanup!$C$15)</f>
        <v>167</v>
      </c>
      <c r="R40" s="34">
        <f>IF(R39&lt;Cleanup!$B$16,R39+($M40-$M39),Cleanup!$C$16)</f>
        <v>0</v>
      </c>
      <c r="S40" s="34">
        <f>IF(S39&lt;Cleanup!$B$17,S39+($M40-$M39),Cleanup!$C$17)</f>
        <v>267</v>
      </c>
      <c r="T40" s="34">
        <f>IF(T39&lt;Cleanup!$B$20,T39+($M40-$M39),Cleanup!$C$20)</f>
        <v>0</v>
      </c>
      <c r="U40" s="34">
        <f>IF(U39&lt;Cleanup!$B$21,U39+($M40-$M39),Cleanup!$C$21)</f>
        <v>0</v>
      </c>
      <c r="W40" s="6">
        <f t="shared" si="12"/>
        <v>393.22708518684152</v>
      </c>
      <c r="X40" s="34">
        <f>IF(X39&lt;Cleanup!$B$10,X39+($W40-$W39),Cleanup!$C$10)</f>
        <v>393.22708518684152</v>
      </c>
      <c r="Y40" s="34">
        <f>IF(Y39&lt;Cleanup!$B$13,Y39+($W40-$W39),Cleanup!$C$13)</f>
        <v>393.22708518684152</v>
      </c>
      <c r="Z40" s="34">
        <f>IF(Z39&lt;Cleanup!$B$14,Z39+($W40-$W39),Cleanup!$C$14)</f>
        <v>393.22708518684152</v>
      </c>
      <c r="AA40" s="34">
        <f>IF(AA39&lt;Cleanup!$B$15,AA39+($W40-$W39),Cleanup!$C$15)</f>
        <v>393.22708518684152</v>
      </c>
      <c r="AB40" s="34">
        <f>IF(AB39&lt;Cleanup!$B$16,AB39+($W40-$W39),Cleanup!$C$16)</f>
        <v>393.22708518684152</v>
      </c>
      <c r="AC40" s="34">
        <f>IF(AC39&lt;Cleanup!$B$17,AC39+($W40-$W39),Cleanup!$C$17)</f>
        <v>393.22708518684152</v>
      </c>
      <c r="AD40" s="34">
        <f>IF(AD39&lt;Cleanup!$B$20,AD39+($W40-$W39),Cleanup!$C$20)</f>
        <v>0</v>
      </c>
      <c r="AE40" s="35">
        <f>IF(AE39&lt;Cleanup!$B$21,AE39+($W40-$W39),Cleanup!$C$21)</f>
        <v>0</v>
      </c>
    </row>
    <row r="41" spans="1:31" hidden="1" x14ac:dyDescent="0.2">
      <c r="A41" s="2"/>
      <c r="B41" s="1"/>
      <c r="C41" s="6">
        <f t="shared" si="7"/>
        <v>630</v>
      </c>
      <c r="D41" s="34">
        <f>IF(D40&lt;Cleanup!$B$10,D40+($C41-$C40),Cleanup!$C$10)</f>
        <v>300</v>
      </c>
      <c r="E41" s="34">
        <f>IF(E40&lt;Cleanup!$B$13,E40+($C41-$C40),Cleanup!$C$13)</f>
        <v>171</v>
      </c>
      <c r="F41" s="34">
        <f>IF(F40&lt;Cleanup!$B$14,F40+($C41-$C40),Cleanup!$C$14)</f>
        <v>246</v>
      </c>
      <c r="G41" s="34">
        <f>IF(G40&lt;Cleanup!$B$15,G40+($C41-$C40),Cleanup!$C$15)</f>
        <v>221</v>
      </c>
      <c r="H41" s="34">
        <f>IF(H40&lt;Cleanup!$B$16,H40+($C41-$C40),Cleanup!$C$16)</f>
        <v>171</v>
      </c>
      <c r="I41" s="34">
        <f>IF(I40&lt;Cleanup!$B$17,I40+($C41-$C40),Cleanup!$C$17)</f>
        <v>321</v>
      </c>
      <c r="J41" s="34">
        <f>IF(J40&lt;Cleanup!$B$20,J40+($C41-$C40),Cleanup!$C$20)</f>
        <v>0</v>
      </c>
      <c r="K41" s="34">
        <f>IF(K40&lt;Cleanup!$B$21,K40+($C41-$C40),Cleanup!$C$21)</f>
        <v>0</v>
      </c>
      <c r="L41" s="25"/>
      <c r="M41" s="6">
        <f t="shared" si="11"/>
        <v>1230</v>
      </c>
      <c r="N41" s="34">
        <f>IF(N40&lt;Cleanup!$B$10,N40+($M41-$M40),Cleanup!$C$10)</f>
        <v>300</v>
      </c>
      <c r="O41" s="34">
        <f>IF(O40&lt;Cleanup!$B$13,O40+($M41-$M40),Cleanup!$C$13)</f>
        <v>117</v>
      </c>
      <c r="P41" s="34">
        <f>IF(P40&lt;Cleanup!$B$14,P40+($M41-$M40),Cleanup!$C$14)</f>
        <v>309</v>
      </c>
      <c r="Q41" s="34">
        <f>IF(Q40&lt;Cleanup!$B$15,Q40+($M41-$M40),Cleanup!$C$15)</f>
        <v>284</v>
      </c>
      <c r="R41" s="34">
        <f>IF(R40&lt;Cleanup!$B$16,R40+($M41-$M40),Cleanup!$C$16)</f>
        <v>117</v>
      </c>
      <c r="S41" s="34">
        <f>IF(S40&lt;Cleanup!$B$17,S40+($M41-$M40),Cleanup!$C$17)</f>
        <v>384</v>
      </c>
      <c r="T41" s="34">
        <f>IF(T40&lt;Cleanup!$B$20,T40+($M41-$M40),Cleanup!$C$20)</f>
        <v>0</v>
      </c>
      <c r="U41" s="34">
        <f>IF(U40&lt;Cleanup!$B$21,U40+($M41-$M40),Cleanup!$C$21)</f>
        <v>0</v>
      </c>
      <c r="W41" s="6">
        <f t="shared" si="12"/>
        <v>480.28864643049229</v>
      </c>
      <c r="X41" s="34">
        <f>IF(X40&lt;Cleanup!$B$10,X40+($W41-$W40),Cleanup!$C$10)</f>
        <v>480.28864643049229</v>
      </c>
      <c r="Y41" s="34">
        <f>IF(Y40&lt;Cleanup!$B$13,Y40+($W41-$W40),Cleanup!$C$13)</f>
        <v>480.28864643049229</v>
      </c>
      <c r="Z41" s="34">
        <f>IF(Z40&lt;Cleanup!$B$14,Z40+($W41-$W40),Cleanup!$C$14)</f>
        <v>480.28864643049229</v>
      </c>
      <c r="AA41" s="34">
        <f>IF(AA40&lt;Cleanup!$B$15,AA40+($W41-$W40),Cleanup!$C$15)</f>
        <v>480.28864643049229</v>
      </c>
      <c r="AB41" s="34">
        <f>IF(AB40&lt;Cleanup!$B$16,AB40+($W41-$W40),Cleanup!$C$16)</f>
        <v>480.28864643049229</v>
      </c>
      <c r="AC41" s="34">
        <f>IF(AC40&lt;Cleanup!$B$17,AC40+($W41-$W40),Cleanup!$C$17)</f>
        <v>480.28864643049229</v>
      </c>
      <c r="AD41" s="34">
        <f>IF(AD40&lt;Cleanup!$B$20,AD40+($W41-$W40),Cleanup!$C$20)</f>
        <v>0</v>
      </c>
      <c r="AE41" s="35">
        <f>IF(AE40&lt;Cleanup!$B$21,AE40+($W41-$W40),Cleanup!$C$21)</f>
        <v>0</v>
      </c>
    </row>
    <row r="42" spans="1:31" hidden="1" x14ac:dyDescent="0.2">
      <c r="A42" s="2"/>
      <c r="B42" s="1"/>
      <c r="C42" s="6">
        <f t="shared" si="7"/>
        <v>687</v>
      </c>
      <c r="D42" s="34">
        <f>IF(D41&lt;Cleanup!$B$10,D41+($C42-$C41),Cleanup!$C$10)</f>
        <v>357</v>
      </c>
      <c r="E42" s="34">
        <f>IF(E41&lt;Cleanup!$B$13,E41+($C42-$C41),Cleanup!$C$13)</f>
        <v>228</v>
      </c>
      <c r="F42" s="34">
        <f>IF(F41&lt;Cleanup!$B$14,F41+($C42-$C41),Cleanup!$C$14)</f>
        <v>303</v>
      </c>
      <c r="G42" s="34">
        <f>IF(G41&lt;Cleanup!$B$15,G41+($C42-$C41),Cleanup!$C$15)</f>
        <v>278</v>
      </c>
      <c r="H42" s="34">
        <f>IF(H41&lt;Cleanup!$B$16,H41+($C42-$C41),Cleanup!$C$16)</f>
        <v>228</v>
      </c>
      <c r="I42" s="34">
        <f>IF(I41&lt;Cleanup!$B$17,I41+($C42-$C41),Cleanup!$C$17)</f>
        <v>378</v>
      </c>
      <c r="J42" s="34">
        <f>IF(J41&lt;Cleanup!$B$20,J41+($C42-$C41),Cleanup!$C$20)</f>
        <v>0</v>
      </c>
      <c r="K42" s="34">
        <f>IF(K41&lt;Cleanup!$B$21,K41+($C42-$C41),Cleanup!$C$21)</f>
        <v>0</v>
      </c>
      <c r="L42" s="25"/>
      <c r="M42" s="6">
        <f t="shared" si="11"/>
        <v>1347</v>
      </c>
      <c r="N42" s="34">
        <f>IF(N41&lt;Cleanup!$B$10,N41+($M42-$M41),Cleanup!$C$10)</f>
        <v>417</v>
      </c>
      <c r="O42" s="34">
        <f>IF(O41&lt;Cleanup!$B$13,O41+($M42-$M41),Cleanup!$C$13)</f>
        <v>234</v>
      </c>
      <c r="P42" s="34">
        <f>IF(P41&lt;Cleanup!$B$14,P41+($M42-$M41),Cleanup!$C$14)</f>
        <v>426</v>
      </c>
      <c r="Q42" s="34">
        <f>IF(Q41&lt;Cleanup!$B$15,Q41+($M42-$M41),Cleanup!$C$15)</f>
        <v>401</v>
      </c>
      <c r="R42" s="34">
        <f>IF(R41&lt;Cleanup!$B$16,R41+($M42-$M41),Cleanup!$C$16)</f>
        <v>234</v>
      </c>
      <c r="S42" s="34">
        <f>IF(S41&lt;Cleanup!$B$17,S41+($M42-$M41),Cleanup!$C$17)</f>
        <v>501</v>
      </c>
      <c r="T42" s="34">
        <f>IF(T41&lt;Cleanup!$B$20,T41+($M42-$M41),Cleanup!$C$20)</f>
        <v>0</v>
      </c>
      <c r="U42" s="34">
        <f>IF(U41&lt;Cleanup!$B$21,U41+($M42-$M41),Cleanup!$C$21)</f>
        <v>0</v>
      </c>
      <c r="W42" s="6">
        <f t="shared" si="12"/>
        <v>586.62587746321788</v>
      </c>
      <c r="X42" s="34">
        <f>IF(X41&lt;Cleanup!$B$10,X41+($W42-$W41),Cleanup!$C$10)</f>
        <v>300</v>
      </c>
      <c r="Y42" s="34">
        <f>IF(Y41&lt;Cleanup!$B$13,Y41+($W42-$W41),Cleanup!$C$13)</f>
        <v>0</v>
      </c>
      <c r="Z42" s="34">
        <f>IF(Z41&lt;Cleanup!$B$14,Z41+($W42-$W41),Cleanup!$C$14)</f>
        <v>75</v>
      </c>
      <c r="AA42" s="34">
        <f>IF(AA41&lt;Cleanup!$B$15,AA41+($W42-$W41),Cleanup!$C$15)</f>
        <v>50</v>
      </c>
      <c r="AB42" s="34">
        <f>IF(AB41&lt;Cleanup!$B$16,AB41+($W42-$W41),Cleanup!$C$16)</f>
        <v>0</v>
      </c>
      <c r="AC42" s="34">
        <f>IF(AC41&lt;Cleanup!$B$17,AC41+($W42-$W41),Cleanup!$C$17)</f>
        <v>150</v>
      </c>
      <c r="AD42" s="34">
        <f>IF(AD41&lt;Cleanup!$B$20,AD41+($W42-$W41),Cleanup!$C$20)</f>
        <v>0</v>
      </c>
      <c r="AE42" s="35">
        <f>IF(AE41&lt;Cleanup!$B$21,AE41+($W42-$W41),Cleanup!$C$21)</f>
        <v>0</v>
      </c>
    </row>
    <row r="43" spans="1:31" hidden="1" x14ac:dyDescent="0.2">
      <c r="A43" s="2"/>
      <c r="B43" s="1"/>
      <c r="C43" s="6">
        <f t="shared" si="7"/>
        <v>744</v>
      </c>
      <c r="D43" s="34">
        <f>IF(D42&lt;Cleanup!$B$10,D42+($C43-$C42),Cleanup!$C$10)</f>
        <v>414</v>
      </c>
      <c r="E43" s="34">
        <f>IF(E42&lt;Cleanup!$B$13,E42+($C43-$C42),Cleanup!$C$13)</f>
        <v>285</v>
      </c>
      <c r="F43" s="34">
        <f>IF(F42&lt;Cleanup!$B$14,F42+($C43-$C42),Cleanup!$C$14)</f>
        <v>360</v>
      </c>
      <c r="G43" s="34">
        <f>IF(G42&lt;Cleanup!$B$15,G42+($C43-$C42),Cleanup!$C$15)</f>
        <v>335</v>
      </c>
      <c r="H43" s="34">
        <f>IF(H42&lt;Cleanup!$B$16,H42+($C43-$C42),Cleanup!$C$16)</f>
        <v>285</v>
      </c>
      <c r="I43" s="34">
        <f>IF(I42&lt;Cleanup!$B$17,I42+($C43-$C42),Cleanup!$C$17)</f>
        <v>435</v>
      </c>
      <c r="J43" s="34">
        <f>IF(J42&lt;Cleanup!$B$20,J42+($C43-$C42),Cleanup!$C$20)</f>
        <v>0</v>
      </c>
      <c r="K43" s="34">
        <f>IF(K42&lt;Cleanup!$B$21,K42+($C43-$C42),Cleanup!$C$21)</f>
        <v>0</v>
      </c>
      <c r="L43" s="25"/>
      <c r="M43" s="6">
        <f t="shared" si="11"/>
        <v>1464</v>
      </c>
      <c r="N43" s="34">
        <f>IF(N42&lt;Cleanup!$B$10,N42+($M43-$M42),Cleanup!$C$10)</f>
        <v>300</v>
      </c>
      <c r="O43" s="34">
        <f>IF(O42&lt;Cleanup!$B$13,O42+($M43-$M42),Cleanup!$C$13)</f>
        <v>351</v>
      </c>
      <c r="P43" s="34">
        <f>IF(P42&lt;Cleanup!$B$14,P42+($M43-$M42),Cleanup!$C$14)</f>
        <v>75</v>
      </c>
      <c r="Q43" s="34">
        <f>IF(Q42&lt;Cleanup!$B$15,Q42+($M43-$M42),Cleanup!$C$15)</f>
        <v>50</v>
      </c>
      <c r="R43" s="34">
        <f>IF(R42&lt;Cleanup!$B$16,R42+($M43-$M42),Cleanup!$C$16)</f>
        <v>351</v>
      </c>
      <c r="S43" s="34">
        <f>IF(S42&lt;Cleanup!$B$17,S42+($M43-$M42),Cleanup!$C$17)</f>
        <v>150</v>
      </c>
      <c r="T43" s="34">
        <f>IF(T42&lt;Cleanup!$B$20,T42+($M43-$M42),Cleanup!$C$20)</f>
        <v>0</v>
      </c>
      <c r="U43" s="34">
        <f>IF(U42&lt;Cleanup!$B$21,U42+($M43-$M42),Cleanup!$C$21)</f>
        <v>0</v>
      </c>
      <c r="W43" s="6">
        <f t="shared" si="12"/>
        <v>716.50646474170435</v>
      </c>
      <c r="X43" s="34">
        <f>IF(X42&lt;Cleanup!$B$10,X42+($W43-$W42),Cleanup!$C$10)</f>
        <v>429.88058727848647</v>
      </c>
      <c r="Y43" s="34">
        <f>IF(Y42&lt;Cleanup!$B$13,Y42+($W43-$W42),Cleanup!$C$13)</f>
        <v>129.88058727848647</v>
      </c>
      <c r="Z43" s="34">
        <f>IF(Z42&lt;Cleanup!$B$14,Z42+($W43-$W42),Cleanup!$C$14)</f>
        <v>204.88058727848647</v>
      </c>
      <c r="AA43" s="34">
        <f>IF(AA42&lt;Cleanup!$B$15,AA42+($W43-$W42),Cleanup!$C$15)</f>
        <v>179.88058727848647</v>
      </c>
      <c r="AB43" s="34">
        <f>IF(AB42&lt;Cleanup!$B$16,AB42+($W43-$W42),Cleanup!$C$16)</f>
        <v>129.88058727848647</v>
      </c>
      <c r="AC43" s="34">
        <f>IF(AC42&lt;Cleanup!$B$17,AC42+($W43-$W42),Cleanup!$C$17)</f>
        <v>279.88058727848647</v>
      </c>
      <c r="AD43" s="34">
        <f>IF(AD42&lt;Cleanup!$B$20,AD42+($W43-$W42),Cleanup!$C$20)</f>
        <v>0</v>
      </c>
      <c r="AE43" s="35">
        <f>IF(AE42&lt;Cleanup!$B$21,AE42+($W43-$W42),Cleanup!$C$21)</f>
        <v>0</v>
      </c>
    </row>
    <row r="44" spans="1:31" hidden="1" x14ac:dyDescent="0.2">
      <c r="A44" s="2"/>
      <c r="B44" s="1"/>
      <c r="C44" s="6">
        <f t="shared" si="7"/>
        <v>801</v>
      </c>
      <c r="D44" s="34">
        <f>IF(D43&lt;Cleanup!$B$10,D43+($C44-$C43),Cleanup!$C$10)</f>
        <v>300</v>
      </c>
      <c r="E44" s="34">
        <f>IF(E43&lt;Cleanup!$B$13,E43+($C44-$C43),Cleanup!$C$13)</f>
        <v>342</v>
      </c>
      <c r="F44" s="34">
        <f>IF(F43&lt;Cleanup!$B$14,F43+($C44-$C43),Cleanup!$C$14)</f>
        <v>417</v>
      </c>
      <c r="G44" s="34">
        <f>IF(G43&lt;Cleanup!$B$15,G43+($C44-$C43),Cleanup!$C$15)</f>
        <v>392</v>
      </c>
      <c r="H44" s="34">
        <f>IF(H43&lt;Cleanup!$B$16,H43+($C44-$C43),Cleanup!$C$16)</f>
        <v>342</v>
      </c>
      <c r="I44" s="34">
        <f>IF(I43&lt;Cleanup!$B$17,I43+($C44-$C43),Cleanup!$C$17)</f>
        <v>150</v>
      </c>
      <c r="J44" s="34">
        <f>IF(J43&lt;Cleanup!$B$20,J43+($C44-$C43),Cleanup!$C$20)</f>
        <v>0</v>
      </c>
      <c r="K44" s="34">
        <f>IF(K43&lt;Cleanup!$B$21,K43+($C44-$C43),Cleanup!$C$21)</f>
        <v>0</v>
      </c>
      <c r="L44" s="25"/>
      <c r="M44" s="6">
        <f t="shared" si="11"/>
        <v>1581</v>
      </c>
      <c r="N44" s="34">
        <f>IF(N43&lt;Cleanup!$B$10,N43+($M44-$M43),Cleanup!$C$10)</f>
        <v>417</v>
      </c>
      <c r="O44" s="34">
        <f>IF(O43&lt;Cleanup!$B$13,O43+($M44-$M43),Cleanup!$C$13)</f>
        <v>468</v>
      </c>
      <c r="P44" s="34">
        <f>IF(P43&lt;Cleanup!$B$14,P43+($M44-$M43),Cleanup!$C$14)</f>
        <v>192</v>
      </c>
      <c r="Q44" s="34">
        <f>IF(Q43&lt;Cleanup!$B$15,Q43+($M44-$M43),Cleanup!$C$15)</f>
        <v>167</v>
      </c>
      <c r="R44" s="34">
        <f>IF(R43&lt;Cleanup!$B$16,R43+($M44-$M43),Cleanup!$C$16)</f>
        <v>468</v>
      </c>
      <c r="S44" s="34">
        <f>IF(S43&lt;Cleanup!$B$17,S43+($M44-$M43),Cleanup!$C$17)</f>
        <v>267</v>
      </c>
      <c r="T44" s="34">
        <f>IF(T43&lt;Cleanup!$B$20,T43+($M44-$M43),Cleanup!$C$20)</f>
        <v>0</v>
      </c>
      <c r="U44" s="34">
        <f>IF(U43&lt;Cleanup!$B$21,U43+($M44-$M43),Cleanup!$C$21)</f>
        <v>0</v>
      </c>
      <c r="W44" s="6">
        <f t="shared" si="12"/>
        <v>875.14297227510986</v>
      </c>
      <c r="X44" s="34">
        <f>IF(X43&lt;Cleanup!$B$10,X43+($W44-$W43),Cleanup!$C$10)</f>
        <v>300</v>
      </c>
      <c r="Y44" s="34">
        <f>IF(Y43&lt;Cleanup!$B$13,Y43+($W44-$W43),Cleanup!$C$13)</f>
        <v>288.51709481189198</v>
      </c>
      <c r="Z44" s="34">
        <f>IF(Z43&lt;Cleanup!$B$14,Z43+($W44-$W43),Cleanup!$C$14)</f>
        <v>363.51709481189198</v>
      </c>
      <c r="AA44" s="34">
        <f>IF(AA43&lt;Cleanup!$B$15,AA43+($W44-$W43),Cleanup!$C$15)</f>
        <v>338.51709481189198</v>
      </c>
      <c r="AB44" s="34">
        <f>IF(AB43&lt;Cleanup!$B$16,AB43+($W44-$W43),Cleanup!$C$16)</f>
        <v>288.51709481189198</v>
      </c>
      <c r="AC44" s="34">
        <f>IF(AC43&lt;Cleanup!$B$17,AC43+($W44-$W43),Cleanup!$C$17)</f>
        <v>438.51709481189198</v>
      </c>
      <c r="AD44" s="34">
        <f>IF(AD43&lt;Cleanup!$B$20,AD43+($W44-$W43),Cleanup!$C$20)</f>
        <v>0</v>
      </c>
      <c r="AE44" s="35">
        <f>IF(AE43&lt;Cleanup!$B$21,AE43+($W44-$W43),Cleanup!$C$21)</f>
        <v>0</v>
      </c>
    </row>
    <row r="45" spans="1:31" hidden="1" x14ac:dyDescent="0.2">
      <c r="A45" s="2"/>
      <c r="B45" s="1"/>
      <c r="C45" s="6">
        <f t="shared" si="7"/>
        <v>858</v>
      </c>
      <c r="D45" s="34">
        <f>IF(D44&lt;Cleanup!$B$10,D44+($C45-$C44),Cleanup!$C$10)</f>
        <v>357</v>
      </c>
      <c r="E45" s="34">
        <f>IF(E44&lt;Cleanup!$B$13,E44+($C45-$C44),Cleanup!$C$13)</f>
        <v>399</v>
      </c>
      <c r="F45" s="34">
        <f>IF(F44&lt;Cleanup!$B$14,F44+($C45-$C44),Cleanup!$C$14)</f>
        <v>75</v>
      </c>
      <c r="G45" s="34">
        <f>IF(G44&lt;Cleanup!$B$15,G44+($C45-$C44),Cleanup!$C$15)</f>
        <v>449</v>
      </c>
      <c r="H45" s="34">
        <f>IF(H44&lt;Cleanup!$B$16,H44+($C45-$C44),Cleanup!$C$16)</f>
        <v>399</v>
      </c>
      <c r="I45" s="34">
        <f>IF(I44&lt;Cleanup!$B$17,I44+($C45-$C44),Cleanup!$C$17)</f>
        <v>207</v>
      </c>
      <c r="J45" s="34">
        <f>IF(J44&lt;Cleanup!$B$20,J44+($C45-$C44),Cleanup!$C$20)</f>
        <v>0</v>
      </c>
      <c r="K45" s="34">
        <f>IF(K44&lt;Cleanup!$B$21,K44+($C45-$C44),Cleanup!$C$21)</f>
        <v>0</v>
      </c>
      <c r="L45" s="25"/>
      <c r="M45" s="6">
        <f t="shared" si="11"/>
        <v>1698</v>
      </c>
      <c r="N45" s="34">
        <f>IF(N44&lt;Cleanup!$B$10,N44+($M45-$M44),Cleanup!$C$10)</f>
        <v>300</v>
      </c>
      <c r="O45" s="34">
        <f>IF(O44&lt;Cleanup!$B$13,O44+($M45-$M44),Cleanup!$C$13)</f>
        <v>0</v>
      </c>
      <c r="P45" s="34">
        <f>IF(P44&lt;Cleanup!$B$14,P44+($M45-$M44),Cleanup!$C$14)</f>
        <v>309</v>
      </c>
      <c r="Q45" s="34">
        <f>IF(Q44&lt;Cleanup!$B$15,Q44+($M45-$M44),Cleanup!$C$15)</f>
        <v>284</v>
      </c>
      <c r="R45" s="34">
        <f>IF(R44&lt;Cleanup!$B$16,R44+($M45-$M44),Cleanup!$C$16)</f>
        <v>0</v>
      </c>
      <c r="S45" s="34">
        <f>IF(S44&lt;Cleanup!$B$17,S44+($M45-$M44),Cleanup!$C$17)</f>
        <v>384</v>
      </c>
      <c r="T45" s="34">
        <f>IF(T44&lt;Cleanup!$B$20,T44+($M45-$M44),Cleanup!$C$20)</f>
        <v>0</v>
      </c>
      <c r="U45" s="34">
        <f>IF(U44&lt;Cleanup!$B$21,U44+($M45-$M44),Cleanup!$C$21)</f>
        <v>0</v>
      </c>
      <c r="W45" s="6">
        <f t="shared" si="12"/>
        <v>1068.9020401213086</v>
      </c>
      <c r="X45" s="34">
        <f>IF(X44&lt;Cleanup!$B$10,X44+($W45-$W44),Cleanup!$C$10)</f>
        <v>493.75906784619872</v>
      </c>
      <c r="Y45" s="34">
        <f>IF(Y44&lt;Cleanup!$B$13,Y44+($W45-$W44),Cleanup!$C$13)</f>
        <v>482.2761626580907</v>
      </c>
      <c r="Z45" s="34">
        <f>IF(Z44&lt;Cleanup!$B$14,Z44+($W45-$W44),Cleanup!$C$14)</f>
        <v>557.2761626580907</v>
      </c>
      <c r="AA45" s="34">
        <f>IF(AA44&lt;Cleanup!$B$15,AA44+($W45-$W44),Cleanup!$C$15)</f>
        <v>532.2761626580907</v>
      </c>
      <c r="AB45" s="34">
        <f>IF(AB44&lt;Cleanup!$B$16,AB44+($W45-$W44),Cleanup!$C$16)</f>
        <v>482.2761626580907</v>
      </c>
      <c r="AC45" s="34">
        <f>IF(AC44&lt;Cleanup!$B$17,AC44+($W45-$W44),Cleanup!$C$17)</f>
        <v>150</v>
      </c>
      <c r="AD45" s="34">
        <f>IF(AD44&lt;Cleanup!$B$20,AD44+($W45-$W44),Cleanup!$C$20)</f>
        <v>0</v>
      </c>
      <c r="AE45" s="35">
        <f>IF(AE44&lt;Cleanup!$B$21,AE44+($W45-$W44),Cleanup!$C$21)</f>
        <v>0</v>
      </c>
    </row>
    <row r="46" spans="1:31" hidden="1" x14ac:dyDescent="0.2">
      <c r="A46" s="2"/>
      <c r="B46" s="1"/>
      <c r="C46" s="6">
        <f t="shared" si="7"/>
        <v>915</v>
      </c>
      <c r="D46" s="34">
        <f>IF(D45&lt;Cleanup!$B$10,D45+($C46-$C45),Cleanup!$C$10)</f>
        <v>414</v>
      </c>
      <c r="E46" s="34">
        <f>IF(E45&lt;Cleanup!$B$13,E45+($C46-$C45),Cleanup!$C$13)</f>
        <v>456</v>
      </c>
      <c r="F46" s="34">
        <f>IF(F45&lt;Cleanup!$B$14,F45+($C46-$C45),Cleanup!$C$14)</f>
        <v>132</v>
      </c>
      <c r="G46" s="34">
        <f>IF(G45&lt;Cleanup!$B$15,G45+($C46-$C45),Cleanup!$C$15)</f>
        <v>50</v>
      </c>
      <c r="H46" s="34">
        <f>IF(H45&lt;Cleanup!$B$16,H45+($C46-$C45),Cleanup!$C$16)</f>
        <v>456</v>
      </c>
      <c r="I46" s="34">
        <f>IF(I45&lt;Cleanup!$B$17,I45+($C46-$C45),Cleanup!$C$17)</f>
        <v>264</v>
      </c>
      <c r="J46" s="34">
        <f>IF(J45&lt;Cleanup!$B$20,J45+($C46-$C45),Cleanup!$C$20)</f>
        <v>0</v>
      </c>
      <c r="K46" s="34">
        <f>IF(K45&lt;Cleanup!$B$21,K45+($C46-$C45),Cleanup!$C$21)</f>
        <v>0</v>
      </c>
      <c r="L46" s="25"/>
      <c r="M46" s="6">
        <f t="shared" si="11"/>
        <v>1815</v>
      </c>
      <c r="N46" s="34">
        <f>IF(N45&lt;Cleanup!$B$10,N45+($M46-$M45),Cleanup!$C$10)</f>
        <v>417</v>
      </c>
      <c r="O46" s="34">
        <f>IF(O45&lt;Cleanup!$B$13,O45+($M46-$M45),Cleanup!$C$13)</f>
        <v>117</v>
      </c>
      <c r="P46" s="34">
        <f>IF(P45&lt;Cleanup!$B$14,P45+($M46-$M45),Cleanup!$C$14)</f>
        <v>426</v>
      </c>
      <c r="Q46" s="34">
        <f>IF(Q45&lt;Cleanup!$B$15,Q45+($M46-$M45),Cleanup!$C$15)</f>
        <v>401</v>
      </c>
      <c r="R46" s="34">
        <f>IF(R45&lt;Cleanup!$B$16,R45+($M46-$M45),Cleanup!$C$16)</f>
        <v>117</v>
      </c>
      <c r="S46" s="34">
        <f>IF(S45&lt;Cleanup!$B$17,S45+($M46-$M45),Cleanup!$C$17)</f>
        <v>501</v>
      </c>
      <c r="T46" s="34">
        <f>IF(T45&lt;Cleanup!$B$20,T45+($M46-$M45),Cleanup!$C$20)</f>
        <v>0</v>
      </c>
      <c r="U46" s="34">
        <f>IF(U45&lt;Cleanup!$B$21,U45+($M46-$M45),Cleanup!$C$21)</f>
        <v>0</v>
      </c>
      <c r="W46" s="6">
        <f t="shared" si="12"/>
        <v>1305.5599000071984</v>
      </c>
      <c r="X46" s="34">
        <f>IF(X45&lt;Cleanup!$B$10,X45+($W46-$W45),Cleanup!$C$10)</f>
        <v>300</v>
      </c>
      <c r="Y46" s="34">
        <f>IF(Y45&lt;Cleanup!$B$13,Y45+($W46-$W45),Cleanup!$C$13)</f>
        <v>0</v>
      </c>
      <c r="Z46" s="34">
        <f>IF(Z45&lt;Cleanup!$B$14,Z45+($W46-$W45),Cleanup!$C$14)</f>
        <v>75</v>
      </c>
      <c r="AA46" s="34">
        <f>IF(AA45&lt;Cleanup!$B$15,AA45+($W46-$W45),Cleanup!$C$15)</f>
        <v>50</v>
      </c>
      <c r="AB46" s="34">
        <f>IF(AB45&lt;Cleanup!$B$16,AB45+($W46-$W45),Cleanup!$C$16)</f>
        <v>0</v>
      </c>
      <c r="AC46" s="34">
        <f>IF(AC45&lt;Cleanup!$B$17,AC45+($W46-$W45),Cleanup!$C$17)</f>
        <v>386.65785988588982</v>
      </c>
      <c r="AD46" s="34">
        <f>IF(AD45&lt;Cleanup!$B$20,AD45+($W46-$W45),Cleanup!$C$20)</f>
        <v>0</v>
      </c>
      <c r="AE46" s="35">
        <f>IF(AE45&lt;Cleanup!$B$21,AE45+($W46-$W45),Cleanup!$C$21)</f>
        <v>0</v>
      </c>
    </row>
    <row r="47" spans="1:31" hidden="1" x14ac:dyDescent="0.2">
      <c r="A47" s="2"/>
      <c r="B47" s="1"/>
      <c r="C47" s="6">
        <f t="shared" si="7"/>
        <v>972</v>
      </c>
      <c r="D47" s="34">
        <f>IF(D46&lt;Cleanup!$B$10,D46+($C47-$C46),Cleanup!$C$10)</f>
        <v>300</v>
      </c>
      <c r="E47" s="34">
        <f>IF(E46&lt;Cleanup!$B$13,E46+($C47-$C46),Cleanup!$C$13)</f>
        <v>0</v>
      </c>
      <c r="F47" s="34">
        <f>IF(F46&lt;Cleanup!$B$14,F46+($C47-$C46),Cleanup!$C$14)</f>
        <v>189</v>
      </c>
      <c r="G47" s="34">
        <f>IF(G46&lt;Cleanup!$B$15,G46+($C47-$C46),Cleanup!$C$15)</f>
        <v>107</v>
      </c>
      <c r="H47" s="34">
        <f>IF(H46&lt;Cleanup!$B$16,H46+($C47-$C46),Cleanup!$C$16)</f>
        <v>0</v>
      </c>
      <c r="I47" s="34">
        <f>IF(I46&lt;Cleanup!$B$17,I46+($C47-$C46),Cleanup!$C$17)</f>
        <v>321</v>
      </c>
      <c r="J47" s="34">
        <f>IF(J46&lt;Cleanup!$B$20,J46+($C47-$C46),Cleanup!$C$20)</f>
        <v>0</v>
      </c>
      <c r="K47" s="34">
        <f>IF(K46&lt;Cleanup!$B$21,K46+($C47-$C46),Cleanup!$C$21)</f>
        <v>0</v>
      </c>
      <c r="L47" s="25"/>
      <c r="M47" s="6">
        <f t="shared" si="11"/>
        <v>1932</v>
      </c>
      <c r="N47" s="34">
        <f>IF(N46&lt;Cleanup!$B$10,N46+($M47-$M46),Cleanup!$C$10)</f>
        <v>300</v>
      </c>
      <c r="O47" s="34">
        <f>IF(O46&lt;Cleanup!$B$13,O46+($M47-$M46),Cleanup!$C$13)</f>
        <v>234</v>
      </c>
      <c r="P47" s="34">
        <f>IF(P46&lt;Cleanup!$B$14,P46+($M47-$M46),Cleanup!$C$14)</f>
        <v>75</v>
      </c>
      <c r="Q47" s="34">
        <f>IF(Q46&lt;Cleanup!$B$15,Q46+($M47-$M46),Cleanup!$C$15)</f>
        <v>50</v>
      </c>
      <c r="R47" s="34">
        <f>IF(R46&lt;Cleanup!$B$16,R46+($M47-$M46),Cleanup!$C$16)</f>
        <v>234</v>
      </c>
      <c r="S47" s="34">
        <f>IF(S46&lt;Cleanup!$B$17,S46+($M47-$M46),Cleanup!$C$17)</f>
        <v>150</v>
      </c>
      <c r="T47" s="34">
        <f>IF(T46&lt;Cleanup!$B$20,T46+($M47-$M46),Cleanup!$C$20)</f>
        <v>0</v>
      </c>
      <c r="U47" s="34">
        <f>IF(U46&lt;Cleanup!$B$21,U46+($M47-$M46),Cleanup!$C$21)</f>
        <v>0</v>
      </c>
      <c r="W47" s="6">
        <f t="shared" si="12"/>
        <v>1594.6144628121081</v>
      </c>
      <c r="X47" s="34">
        <f>IF(X46&lt;Cleanup!$B$10,X46+($W47-$W46),Cleanup!$C$10)</f>
        <v>589.05456280490966</v>
      </c>
      <c r="Y47" s="34">
        <f>IF(Y46&lt;Cleanup!$B$13,Y46+($W47-$W46),Cleanup!$C$13)</f>
        <v>289.05456280490966</v>
      </c>
      <c r="Z47" s="34">
        <f>IF(Z46&lt;Cleanup!$B$14,Z46+($W47-$W46),Cleanup!$C$14)</f>
        <v>364.05456280490966</v>
      </c>
      <c r="AA47" s="34">
        <f>IF(AA46&lt;Cleanup!$B$15,AA46+($W47-$W46),Cleanup!$C$15)</f>
        <v>339.05456280490966</v>
      </c>
      <c r="AB47" s="34">
        <f>IF(AB46&lt;Cleanup!$B$16,AB46+($W47-$W46),Cleanup!$C$16)</f>
        <v>289.05456280490966</v>
      </c>
      <c r="AC47" s="34">
        <f>IF(AC46&lt;Cleanup!$B$17,AC46+($W47-$W46),Cleanup!$C$17)</f>
        <v>675.71242269079949</v>
      </c>
      <c r="AD47" s="34">
        <f>IF(AD46&lt;Cleanup!$B$20,AD46+($W47-$W46),Cleanup!$C$20)</f>
        <v>0</v>
      </c>
      <c r="AE47" s="35">
        <f>IF(AE46&lt;Cleanup!$B$21,AE46+($W47-$W46),Cleanup!$C$21)</f>
        <v>0</v>
      </c>
    </row>
    <row r="48" spans="1:31" hidden="1" x14ac:dyDescent="0.2">
      <c r="A48" s="2"/>
      <c r="B48" s="1"/>
      <c r="C48" s="6">
        <f t="shared" si="7"/>
        <v>1029</v>
      </c>
      <c r="D48" s="34">
        <f>IF(D47&lt;Cleanup!$B$10,D47+($C48-$C47),Cleanup!$C$10)</f>
        <v>357</v>
      </c>
      <c r="E48" s="34">
        <f>IF(E47&lt;Cleanup!$B$13,E47+($C48-$C47),Cleanup!$C$13)</f>
        <v>57</v>
      </c>
      <c r="F48" s="34">
        <f>IF(F47&lt;Cleanup!$B$14,F47+($C48-$C47),Cleanup!$C$14)</f>
        <v>246</v>
      </c>
      <c r="G48" s="34">
        <f>IF(G47&lt;Cleanup!$B$15,G47+($C48-$C47),Cleanup!$C$15)</f>
        <v>164</v>
      </c>
      <c r="H48" s="34">
        <f>IF(H47&lt;Cleanup!$B$16,H47+($C48-$C47),Cleanup!$C$16)</f>
        <v>57</v>
      </c>
      <c r="I48" s="34">
        <f>IF(I47&lt;Cleanup!$B$17,I47+($C48-$C47),Cleanup!$C$17)</f>
        <v>378</v>
      </c>
      <c r="J48" s="34">
        <f>IF(J47&lt;Cleanup!$B$20,J47+($C48-$C47),Cleanup!$C$20)</f>
        <v>0</v>
      </c>
      <c r="K48" s="34">
        <f>IF(K47&lt;Cleanup!$B$21,K47+($C48-$C47),Cleanup!$C$21)</f>
        <v>0</v>
      </c>
      <c r="L48" s="25"/>
      <c r="M48" s="6">
        <f t="shared" si="11"/>
        <v>2049</v>
      </c>
      <c r="N48" s="34">
        <f>IF(N47&lt;Cleanup!$B$10,N47+($M48-$M47),Cleanup!$C$10)</f>
        <v>417</v>
      </c>
      <c r="O48" s="34">
        <f>IF(O47&lt;Cleanup!$B$13,O47+($M48-$M47),Cleanup!$C$13)</f>
        <v>351</v>
      </c>
      <c r="P48" s="34">
        <f>IF(P47&lt;Cleanup!$B$14,P47+($M48-$M47),Cleanup!$C$14)</f>
        <v>192</v>
      </c>
      <c r="Q48" s="34">
        <f>IF(Q47&lt;Cleanup!$B$15,Q47+($M48-$M47),Cleanup!$C$15)</f>
        <v>167</v>
      </c>
      <c r="R48" s="34">
        <f>IF(R47&lt;Cleanup!$B$16,R47+($M48-$M47),Cleanup!$C$16)</f>
        <v>351</v>
      </c>
      <c r="S48" s="34">
        <f>IF(S47&lt;Cleanup!$B$17,S47+($M48-$M47),Cleanup!$C$17)</f>
        <v>267</v>
      </c>
      <c r="T48" s="34">
        <f>IF(T47&lt;Cleanup!$B$20,T47+($M48-$M47),Cleanup!$C$20)</f>
        <v>0</v>
      </c>
      <c r="U48" s="34">
        <f>IF(U47&lt;Cleanup!$B$21,U47+($M48-$M47),Cleanup!$C$21)</f>
        <v>0</v>
      </c>
      <c r="W48" s="6">
        <f t="shared" si="12"/>
        <v>1947.6665030808065</v>
      </c>
      <c r="X48" s="34">
        <f>IF(X47&lt;Cleanup!$B$10,X47+($W48-$W47),Cleanup!$C$10)</f>
        <v>300</v>
      </c>
      <c r="Y48" s="34">
        <f>IF(Y47&lt;Cleanup!$B$13,Y47+($W48-$W47),Cleanup!$C$13)</f>
        <v>642.10660307360808</v>
      </c>
      <c r="Z48" s="34">
        <f>IF(Z47&lt;Cleanup!$B$14,Z47+($W48-$W47),Cleanup!$C$14)</f>
        <v>717.10660307360808</v>
      </c>
      <c r="AA48" s="34">
        <f>IF(AA47&lt;Cleanup!$B$15,AA47+($W48-$W47),Cleanup!$C$15)</f>
        <v>692.10660307360808</v>
      </c>
      <c r="AB48" s="34">
        <f>IF(AB47&lt;Cleanup!$B$16,AB47+($W48-$W47),Cleanup!$C$16)</f>
        <v>642.10660307360808</v>
      </c>
      <c r="AC48" s="34">
        <f>IF(AC47&lt;Cleanup!$B$17,AC47+($W48-$W47),Cleanup!$C$17)</f>
        <v>150</v>
      </c>
      <c r="AD48" s="34">
        <f>IF(AD47&lt;Cleanup!$B$20,AD47+($W48-$W47),Cleanup!$C$20)</f>
        <v>0</v>
      </c>
      <c r="AE48" s="35">
        <f>IF(AE47&lt;Cleanup!$B$21,AE47+($W48-$W47),Cleanup!$C$21)</f>
        <v>0</v>
      </c>
    </row>
    <row r="49" spans="1:31" hidden="1" x14ac:dyDescent="0.2">
      <c r="A49" s="2"/>
      <c r="B49" s="1"/>
      <c r="C49" s="6">
        <f t="shared" si="7"/>
        <v>1086</v>
      </c>
      <c r="D49" s="34">
        <f>IF(D48&lt;Cleanup!$B$10,D48+($C49-$C48),Cleanup!$C$10)</f>
        <v>414</v>
      </c>
      <c r="E49" s="34">
        <f>IF(E48&lt;Cleanup!$B$13,E48+($C49-$C48),Cleanup!$C$13)</f>
        <v>114</v>
      </c>
      <c r="F49" s="34">
        <f>IF(F48&lt;Cleanup!$B$14,F48+($C49-$C48),Cleanup!$C$14)</f>
        <v>303</v>
      </c>
      <c r="G49" s="34">
        <f>IF(G48&lt;Cleanup!$B$15,G48+($C49-$C48),Cleanup!$C$15)</f>
        <v>221</v>
      </c>
      <c r="H49" s="34">
        <f>IF(H48&lt;Cleanup!$B$16,H48+($C49-$C48),Cleanup!$C$16)</f>
        <v>114</v>
      </c>
      <c r="I49" s="34">
        <f>IF(I48&lt;Cleanup!$B$17,I48+($C49-$C48),Cleanup!$C$17)</f>
        <v>435</v>
      </c>
      <c r="J49" s="34">
        <f>IF(J48&lt;Cleanup!$B$20,J48+($C49-$C48),Cleanup!$C$20)</f>
        <v>0</v>
      </c>
      <c r="K49" s="34">
        <f>IF(K48&lt;Cleanup!$B$21,K48+($C49-$C48),Cleanup!$C$21)</f>
        <v>0</v>
      </c>
      <c r="L49" s="25"/>
      <c r="M49" s="6">
        <f t="shared" si="11"/>
        <v>2166</v>
      </c>
      <c r="N49" s="34">
        <f>IF(N48&lt;Cleanup!$B$10,N48+($M49-$M48),Cleanup!$C$10)</f>
        <v>300</v>
      </c>
      <c r="O49" s="34">
        <f>IF(O48&lt;Cleanup!$B$13,O48+($M49-$M48),Cleanup!$C$13)</f>
        <v>468</v>
      </c>
      <c r="P49" s="34">
        <f>IF(P48&lt;Cleanup!$B$14,P48+($M49-$M48),Cleanup!$C$14)</f>
        <v>309</v>
      </c>
      <c r="Q49" s="34">
        <f>IF(Q48&lt;Cleanup!$B$15,Q48+($M49-$M48),Cleanup!$C$15)</f>
        <v>284</v>
      </c>
      <c r="R49" s="34">
        <f>IF(R48&lt;Cleanup!$B$16,R48+($M49-$M48),Cleanup!$C$16)</f>
        <v>468</v>
      </c>
      <c r="S49" s="34">
        <f>IF(S48&lt;Cleanup!$B$17,S48+($M49-$M48),Cleanup!$C$17)</f>
        <v>384</v>
      </c>
      <c r="T49" s="34">
        <f>IF(T48&lt;Cleanup!$B$20,T48+($M49-$M48),Cleanup!$C$20)</f>
        <v>0</v>
      </c>
      <c r="U49" s="34">
        <f>IF(U48&lt;Cleanup!$B$21,U48+($M49-$M48),Cleanup!$C$21)</f>
        <v>0</v>
      </c>
      <c r="W49" s="6">
        <f t="shared" si="12"/>
        <v>2378.8852388390692</v>
      </c>
      <c r="X49" s="34">
        <f>IF(X48&lt;Cleanup!$B$10,X48+($W49-$W48),Cleanup!$C$10)</f>
        <v>731.21873575826271</v>
      </c>
      <c r="Y49" s="34">
        <f>IF(Y48&lt;Cleanup!$B$13,Y48+($W49-$W48),Cleanup!$C$13)</f>
        <v>0</v>
      </c>
      <c r="Z49" s="34">
        <f>IF(Z48&lt;Cleanup!$B$14,Z48+($W49-$W48),Cleanup!$C$14)</f>
        <v>75</v>
      </c>
      <c r="AA49" s="34">
        <f>IF(AA48&lt;Cleanup!$B$15,AA48+($W49-$W48),Cleanup!$C$15)</f>
        <v>50</v>
      </c>
      <c r="AB49" s="34">
        <f>IF(AB48&lt;Cleanup!$B$16,AB48+($W49-$W48),Cleanup!$C$16)</f>
        <v>0</v>
      </c>
      <c r="AC49" s="34">
        <f>IF(AC48&lt;Cleanup!$B$17,AC48+($W49-$W48),Cleanup!$C$17)</f>
        <v>581.21873575826271</v>
      </c>
      <c r="AD49" s="34">
        <f>IF(AD48&lt;Cleanup!$B$20,AD48+($W49-$W48),Cleanup!$C$20)</f>
        <v>0</v>
      </c>
      <c r="AE49" s="35">
        <f>IF(AE48&lt;Cleanup!$B$21,AE48+($W49-$W48),Cleanup!$C$21)</f>
        <v>0</v>
      </c>
    </row>
    <row r="50" spans="1:31" hidden="1" x14ac:dyDescent="0.2">
      <c r="A50" s="2"/>
      <c r="B50" s="1"/>
      <c r="C50" s="6">
        <f t="shared" si="7"/>
        <v>1143</v>
      </c>
      <c r="D50" s="34">
        <f>IF(D49&lt;Cleanup!$B$10,D49+($C50-$C49),Cleanup!$C$10)</f>
        <v>300</v>
      </c>
      <c r="E50" s="34">
        <f>IF(E49&lt;Cleanup!$B$13,E49+($C50-$C49),Cleanup!$C$13)</f>
        <v>171</v>
      </c>
      <c r="F50" s="34">
        <f>IF(F49&lt;Cleanup!$B$14,F49+($C50-$C49),Cleanup!$C$14)</f>
        <v>360</v>
      </c>
      <c r="G50" s="34">
        <f>IF(G49&lt;Cleanup!$B$15,G49+($C50-$C49),Cleanup!$C$15)</f>
        <v>278</v>
      </c>
      <c r="H50" s="34">
        <f>IF(H49&lt;Cleanup!$B$16,H49+($C50-$C49),Cleanup!$C$16)</f>
        <v>171</v>
      </c>
      <c r="I50" s="34">
        <f>IF(I49&lt;Cleanup!$B$17,I49+($C50-$C49),Cleanup!$C$17)</f>
        <v>150</v>
      </c>
      <c r="J50" s="34">
        <f>IF(J49&lt;Cleanup!$B$20,J49+($C50-$C49),Cleanup!$C$20)</f>
        <v>0</v>
      </c>
      <c r="K50" s="34">
        <f>IF(K49&lt;Cleanup!$B$21,K49+($C50-$C49),Cleanup!$C$21)</f>
        <v>0</v>
      </c>
      <c r="L50" s="25"/>
      <c r="M50" s="6">
        <f t="shared" si="11"/>
        <v>2283</v>
      </c>
      <c r="N50" s="34">
        <f>IF(N49&lt;Cleanup!$B$10,N49+($M50-$M49),Cleanup!$C$10)</f>
        <v>417</v>
      </c>
      <c r="O50" s="34">
        <f>IF(O49&lt;Cleanup!$B$13,O49+($M50-$M49),Cleanup!$C$13)</f>
        <v>0</v>
      </c>
      <c r="P50" s="34">
        <f>IF(P49&lt;Cleanup!$B$14,P49+($M50-$M49),Cleanup!$C$14)</f>
        <v>426</v>
      </c>
      <c r="Q50" s="34">
        <f>IF(Q49&lt;Cleanup!$B$15,Q49+($M50-$M49),Cleanup!$C$15)</f>
        <v>401</v>
      </c>
      <c r="R50" s="34">
        <f>IF(R49&lt;Cleanup!$B$16,R49+($M50-$M49),Cleanup!$C$16)</f>
        <v>0</v>
      </c>
      <c r="S50" s="34">
        <f>IF(S49&lt;Cleanup!$B$17,S49+($M50-$M49),Cleanup!$C$17)</f>
        <v>501</v>
      </c>
      <c r="T50" s="34">
        <f>IF(T49&lt;Cleanup!$B$20,T49+($M50-$M49),Cleanup!$C$20)</f>
        <v>0</v>
      </c>
      <c r="U50" s="34">
        <f>IF(U49&lt;Cleanup!$B$21,U49+($M50-$M49),Cleanup!$C$21)</f>
        <v>0</v>
      </c>
      <c r="W50" s="6">
        <f t="shared" si="12"/>
        <v>2905.5769920645544</v>
      </c>
      <c r="X50" s="34">
        <f>IF(X49&lt;Cleanup!$B$10,X49+($W50-$W49),Cleanup!$C$10)</f>
        <v>300</v>
      </c>
      <c r="Y50" s="34">
        <f>IF(Y49&lt;Cleanup!$B$13,Y49+($W50-$W49),Cleanup!$C$13)</f>
        <v>526.69175322548517</v>
      </c>
      <c r="Z50" s="34">
        <f>IF(Z49&lt;Cleanup!$B$14,Z49+($W50-$W49),Cleanup!$C$14)</f>
        <v>601.69175322548517</v>
      </c>
      <c r="AA50" s="34">
        <f>IF(AA49&lt;Cleanup!$B$15,AA49+($W50-$W49),Cleanup!$C$15)</f>
        <v>576.69175322548517</v>
      </c>
      <c r="AB50" s="34">
        <f>IF(AB49&lt;Cleanup!$B$16,AB49+($W50-$W49),Cleanup!$C$16)</f>
        <v>526.69175322548517</v>
      </c>
      <c r="AC50" s="34">
        <f>IF(AC49&lt;Cleanup!$B$17,AC49+($W50-$W49),Cleanup!$C$17)</f>
        <v>150</v>
      </c>
      <c r="AD50" s="34">
        <f>IF(AD49&lt;Cleanup!$B$20,AD49+($W50-$W49),Cleanup!$C$20)</f>
        <v>0</v>
      </c>
      <c r="AE50" s="35">
        <f>IF(AE49&lt;Cleanup!$B$21,AE49+($W50-$W49),Cleanup!$C$21)</f>
        <v>0</v>
      </c>
    </row>
    <row r="51" spans="1:31" ht="15.75" hidden="1" thickBot="1" x14ac:dyDescent="0.25">
      <c r="A51" s="2"/>
      <c r="B51" s="1"/>
      <c r="C51" s="6">
        <f t="shared" si="7"/>
        <v>1200</v>
      </c>
      <c r="D51" s="34">
        <f>IF(D50&lt;Cleanup!$B$10,D50+($C51-$C50),Cleanup!$C$10)</f>
        <v>357</v>
      </c>
      <c r="E51" s="36">
        <f>IF(E50&lt;Cleanup!$B$13,E50+($C51-$C50),Cleanup!$C$13)</f>
        <v>228</v>
      </c>
      <c r="F51" s="36">
        <f>IF(F50&lt;Cleanup!$B$14,F50+($C51-$C50),Cleanup!$C$14)</f>
        <v>417</v>
      </c>
      <c r="G51" s="36">
        <f>IF(G50&lt;Cleanup!$B$15,G50+($C51-$C50),Cleanup!$C$15)</f>
        <v>335</v>
      </c>
      <c r="H51" s="36">
        <f>IF(H50&lt;Cleanup!$B$16,H50+($C51-$C50),Cleanup!$C$16)</f>
        <v>228</v>
      </c>
      <c r="I51" s="36">
        <f>IF(I50&lt;Cleanup!$B$17,I50+($C51-$C50),Cleanup!$C$17)</f>
        <v>207</v>
      </c>
      <c r="J51" s="36">
        <f>IF(J50&lt;Cleanup!$B$20,J50+($C51-$C50),Cleanup!$C$20)</f>
        <v>0</v>
      </c>
      <c r="K51" s="36">
        <f>IF(K50&lt;Cleanup!$B$21,K50+($C51-$C50),Cleanup!$C$21)</f>
        <v>0</v>
      </c>
      <c r="L51" s="25"/>
      <c r="M51" s="6">
        <f t="shared" si="11"/>
        <v>2400</v>
      </c>
      <c r="N51" s="36">
        <f>IF(N50&lt;Cleanup!$B$10,N50+($M51-$M50),Cleanup!$C$10)</f>
        <v>300</v>
      </c>
      <c r="O51" s="36">
        <f>IF(O50&lt;Cleanup!$B$13,O50+($M51-$M50),Cleanup!$C$13)</f>
        <v>117</v>
      </c>
      <c r="P51" s="36">
        <f>IF(P50&lt;Cleanup!$B$14,P50+($M51-$M50),Cleanup!$C$14)</f>
        <v>75</v>
      </c>
      <c r="Q51" s="36">
        <f>IF(Q50&lt;Cleanup!$B$15,Q50+($M51-$M50),Cleanup!$C$15)</f>
        <v>50</v>
      </c>
      <c r="R51" s="36">
        <f>IF(R50&lt;Cleanup!$B$16,R50+($M51-$M50),Cleanup!$C$16)</f>
        <v>117</v>
      </c>
      <c r="S51" s="36">
        <f>IF(S50&lt;Cleanup!$B$17,S50+($M51-$M50),Cleanup!$C$17)</f>
        <v>150</v>
      </c>
      <c r="T51" s="36">
        <f>IF(T50&lt;Cleanup!$B$20,T50+($M51-$M50),Cleanup!$C$20)</f>
        <v>0</v>
      </c>
      <c r="U51" s="36">
        <f>IF(U50&lt;Cleanup!$B$21,U50+($M51-$M50),Cleanup!$C$21)</f>
        <v>0</v>
      </c>
      <c r="W51" s="6">
        <f t="shared" si="12"/>
        <v>3548.8797521543756</v>
      </c>
      <c r="X51" s="36">
        <f>IF(X50&lt;Cleanup!$B$10,X50+($W51-$W50),Cleanup!$C$10)</f>
        <v>943.30276008982128</v>
      </c>
      <c r="Y51" s="36">
        <f>IF(Y50&lt;Cleanup!$B$13,Y50+($W51-$W50),Cleanup!$C$13)</f>
        <v>0</v>
      </c>
      <c r="Z51" s="36">
        <f>IF(Z50&lt;Cleanup!$B$14,Z50+($W51-$W50),Cleanup!$C$14)</f>
        <v>75</v>
      </c>
      <c r="AA51" s="36">
        <f>IF(AA50&lt;Cleanup!$B$15,AA50+($W51-$W50),Cleanup!$C$15)</f>
        <v>50</v>
      </c>
      <c r="AB51" s="36">
        <f>IF(AB50&lt;Cleanup!$B$16,AB50+($W51-$W50),Cleanup!$C$16)</f>
        <v>0</v>
      </c>
      <c r="AC51" s="36">
        <f>IF(AC50&lt;Cleanup!$B$17,AC50+($W51-$W50),Cleanup!$C$17)</f>
        <v>793.30276008982128</v>
      </c>
      <c r="AD51" s="36">
        <f>IF(AD50&lt;Cleanup!$B$20,AD50+($W51-$W50),Cleanup!$C$20)</f>
        <v>0</v>
      </c>
      <c r="AE51" s="38">
        <f>IF(AE50&lt;Cleanup!$B$21,AE50+($W51-$W50),Cleanup!$C$21)</f>
        <v>0</v>
      </c>
    </row>
    <row r="52" spans="1:31" hidden="1" x14ac:dyDescent="0.2">
      <c r="A52" s="2"/>
      <c r="B52" s="1"/>
      <c r="C52" s="1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W52" s="25"/>
    </row>
    <row r="53" spans="1:31" hidden="1" x14ac:dyDescent="0.2">
      <c r="A53" s="2"/>
      <c r="B53" s="1" t="s">
        <v>28</v>
      </c>
      <c r="C53" s="6">
        <f>C11-C11*$K$7</f>
        <v>78</v>
      </c>
      <c r="D53" s="34">
        <f>$C$53</f>
        <v>78</v>
      </c>
      <c r="E53" s="34">
        <f t="shared" ref="E53:K53" si="13">$C$53</f>
        <v>78</v>
      </c>
      <c r="F53" s="34">
        <f t="shared" si="13"/>
        <v>78</v>
      </c>
      <c r="G53" s="34">
        <f t="shared" si="13"/>
        <v>78</v>
      </c>
      <c r="H53" s="34">
        <f t="shared" si="13"/>
        <v>78</v>
      </c>
      <c r="I53" s="34">
        <f t="shared" si="13"/>
        <v>78</v>
      </c>
      <c r="J53" s="34">
        <f t="shared" si="13"/>
        <v>78</v>
      </c>
      <c r="K53" s="34">
        <f t="shared" si="13"/>
        <v>78</v>
      </c>
      <c r="L53" s="25"/>
      <c r="M53" s="6">
        <f>M11-M11*$U$7</f>
        <v>118</v>
      </c>
      <c r="N53" s="34">
        <f>$M$53</f>
        <v>118</v>
      </c>
      <c r="O53" s="34">
        <f t="shared" ref="O53:U53" si="14">$M$53</f>
        <v>118</v>
      </c>
      <c r="P53" s="34">
        <f t="shared" si="14"/>
        <v>118</v>
      </c>
      <c r="Q53" s="34">
        <f t="shared" si="14"/>
        <v>118</v>
      </c>
      <c r="R53" s="34">
        <f t="shared" si="14"/>
        <v>118</v>
      </c>
      <c r="S53" s="34">
        <f t="shared" si="14"/>
        <v>118</v>
      </c>
      <c r="T53" s="34">
        <f t="shared" si="14"/>
        <v>118</v>
      </c>
      <c r="U53" s="34">
        <f t="shared" si="14"/>
        <v>118</v>
      </c>
      <c r="W53" s="6">
        <f>W11-W11*$AE$7</f>
        <v>42.749096535605943</v>
      </c>
      <c r="X53" s="34">
        <f>$W$53</f>
        <v>42.749096535605943</v>
      </c>
      <c r="Y53" s="34">
        <f t="shared" ref="Y53:AE53" si="15">$W$53</f>
        <v>42.749096535605943</v>
      </c>
      <c r="Z53" s="34">
        <f t="shared" si="15"/>
        <v>42.749096535605943</v>
      </c>
      <c r="AA53" s="34">
        <f t="shared" si="15"/>
        <v>42.749096535605943</v>
      </c>
      <c r="AB53" s="34">
        <f t="shared" si="15"/>
        <v>42.749096535605943</v>
      </c>
      <c r="AC53" s="34">
        <f t="shared" si="15"/>
        <v>42.749096535605943</v>
      </c>
      <c r="AD53" s="34">
        <f t="shared" si="15"/>
        <v>42.749096535605943</v>
      </c>
      <c r="AE53" s="34">
        <f t="shared" si="15"/>
        <v>42.749096535605943</v>
      </c>
    </row>
    <row r="54" spans="1:31" hidden="1" x14ac:dyDescent="0.2">
      <c r="A54" s="2"/>
      <c r="B54" s="1"/>
      <c r="C54" s="6">
        <f t="shared" ref="C54:C72" si="16">C12-C12*$K$7</f>
        <v>116</v>
      </c>
      <c r="D54" s="34">
        <f>IF(D53&lt;Cleanup!$B$10,D53+($C54-$C53),Cleanup!$C$10)</f>
        <v>116</v>
      </c>
      <c r="E54" s="34">
        <f>IF(E53&lt;Cleanup!$B$13,E53+($C54-$C53),Cleanup!$C$13)</f>
        <v>116</v>
      </c>
      <c r="F54" s="34">
        <f>IF(F53&lt;Cleanup!$B$14,F53+($C54-$C53),Cleanup!$C$14)</f>
        <v>116</v>
      </c>
      <c r="G54" s="34">
        <f>IF(G53&lt;Cleanup!$B$15,G53+($C54-$C53),Cleanup!$C$15)</f>
        <v>116</v>
      </c>
      <c r="H54" s="34">
        <f>IF(H53&lt;Cleanup!$B$16,H53+($C54-$C53),Cleanup!$C$16)</f>
        <v>116</v>
      </c>
      <c r="I54" s="34">
        <f>IF(I53&lt;Cleanup!$B$17,I53+($C54-$C53),Cleanup!$C$17)</f>
        <v>116</v>
      </c>
      <c r="J54" s="34">
        <f>IF(J53&lt;Cleanup!$B$20,J53+($C54-$C53),Cleanup!$C$20)</f>
        <v>0</v>
      </c>
      <c r="K54" s="34">
        <f>IF(K53&lt;Cleanup!$B$21,K53+($C54-$C53),Cleanup!$C$21)</f>
        <v>0</v>
      </c>
      <c r="L54" s="25"/>
      <c r="M54" s="6">
        <f t="shared" ref="M54:M72" si="17">M12-M12*$U$7</f>
        <v>196</v>
      </c>
      <c r="N54" s="34">
        <f>IF(N53&lt;Cleanup!$B$10,N53+($M54-$M53),Cleanup!$C$10)</f>
        <v>196</v>
      </c>
      <c r="O54" s="34">
        <f>IF(O53&lt;Cleanup!$B$13,O53+($M54-$M53),Cleanup!$C$13)</f>
        <v>196</v>
      </c>
      <c r="P54" s="34">
        <f>IF(P53&lt;Cleanup!$B$14,P53+($M54-$M53),Cleanup!$C$14)</f>
        <v>196</v>
      </c>
      <c r="Q54" s="34">
        <f>IF(Q53&lt;Cleanup!$B$15,Q53+($M54-$M53),Cleanup!$C$15)</f>
        <v>196</v>
      </c>
      <c r="R54" s="34">
        <f>IF(R53&lt;Cleanup!$B$16,R53+($M54-$M53),Cleanup!$C$16)</f>
        <v>196</v>
      </c>
      <c r="S54" s="34">
        <f>IF(S53&lt;Cleanup!$B$17,S53+($M54-$M53),Cleanup!$C$17)</f>
        <v>196</v>
      </c>
      <c r="T54" s="34">
        <f>IF(T53&lt;Cleanup!$B$20,T53+($M54-$M53),Cleanup!$C$20)</f>
        <v>0</v>
      </c>
      <c r="U54" s="34">
        <f>IF(U53&lt;Cleanup!$B$21,U53+($M54-$M53),Cleanup!$C$21)</f>
        <v>0</v>
      </c>
      <c r="W54" s="6">
        <f t="shared" ref="W54:W72" si="18">W12-W12*$AE$7</f>
        <v>52.213864417444462</v>
      </c>
      <c r="X54" s="34">
        <f>IF(X53&lt;Cleanup!$B$10,X53+($W54-$W53),Cleanup!$C$10)</f>
        <v>52.213864417444462</v>
      </c>
      <c r="Y54" s="34">
        <f>IF(Y53&lt;Cleanup!$B$13,Y53+($W54-$W53),Cleanup!$C$13)</f>
        <v>52.213864417444462</v>
      </c>
      <c r="Z54" s="34">
        <f>IF(Z53&lt;Cleanup!$B$14,Z53+($W54-$W53),Cleanup!$C$14)</f>
        <v>52.213864417444462</v>
      </c>
      <c r="AA54" s="34">
        <f>IF(AA53&lt;Cleanup!$B$15,AA53+($W54-$W53),Cleanup!$C$15)</f>
        <v>52.213864417444462</v>
      </c>
      <c r="AB54" s="34">
        <f>IF(AB53&lt;Cleanup!$B$16,AB53+($W54-$W53),Cleanup!$C$16)</f>
        <v>52.213864417444462</v>
      </c>
      <c r="AC54" s="34">
        <f>IF(AC53&lt;Cleanup!$B$17,AC53+($W54-$W53),Cleanup!$C$17)</f>
        <v>52.213864417444462</v>
      </c>
      <c r="AD54" s="34">
        <f>IF(AD53&lt;Cleanup!$B$20,AD53+($W54-$W53),Cleanup!$C$20)</f>
        <v>0</v>
      </c>
      <c r="AE54" s="35">
        <f>IF(AE53&lt;Cleanup!$B$21,AE53+($W54-$W53),Cleanup!$C$21)</f>
        <v>0</v>
      </c>
    </row>
    <row r="55" spans="1:31" hidden="1" x14ac:dyDescent="0.2">
      <c r="A55" s="2"/>
      <c r="B55" s="1"/>
      <c r="C55" s="6">
        <f t="shared" si="16"/>
        <v>154</v>
      </c>
      <c r="D55" s="34">
        <f>IF(D54&lt;Cleanup!$B$10,D54+($C55-$C54),Cleanup!$C$10)</f>
        <v>154</v>
      </c>
      <c r="E55" s="34">
        <f>IF(E54&lt;Cleanup!$B$13,E54+($C55-$C54),Cleanup!$C$13)</f>
        <v>154</v>
      </c>
      <c r="F55" s="34">
        <f>IF(F54&lt;Cleanup!$B$14,F54+($C55-$C54),Cleanup!$C$14)</f>
        <v>154</v>
      </c>
      <c r="G55" s="34">
        <f>IF(G54&lt;Cleanup!$B$15,G54+($C55-$C54),Cleanup!$C$15)</f>
        <v>154</v>
      </c>
      <c r="H55" s="34">
        <f>IF(H54&lt;Cleanup!$B$16,H54+($C55-$C54),Cleanup!$C$16)</f>
        <v>154</v>
      </c>
      <c r="I55" s="34">
        <f>IF(I54&lt;Cleanup!$B$17,I54+($C55-$C54),Cleanup!$C$17)</f>
        <v>154</v>
      </c>
      <c r="J55" s="34">
        <f>IF(J54&lt;Cleanup!$B$20,J54+($C55-$C54),Cleanup!$C$20)</f>
        <v>0</v>
      </c>
      <c r="K55" s="34">
        <f>IF(K54&lt;Cleanup!$B$21,K54+($C55-$C54),Cleanup!$C$21)</f>
        <v>0</v>
      </c>
      <c r="L55" s="25"/>
      <c r="M55" s="6">
        <f t="shared" si="17"/>
        <v>274</v>
      </c>
      <c r="N55" s="34">
        <f>IF(N54&lt;Cleanup!$B$10,N54+($M55-$M54),Cleanup!$C$10)</f>
        <v>274</v>
      </c>
      <c r="O55" s="34">
        <f>IF(O54&lt;Cleanup!$B$13,O54+($M55-$M54),Cleanup!$C$13)</f>
        <v>274</v>
      </c>
      <c r="P55" s="34">
        <f>IF(P54&lt;Cleanup!$B$14,P54+($M55-$M54),Cleanup!$C$14)</f>
        <v>274</v>
      </c>
      <c r="Q55" s="34">
        <f>IF(Q54&lt;Cleanup!$B$15,Q54+($M55-$M54),Cleanup!$C$15)</f>
        <v>274</v>
      </c>
      <c r="R55" s="34">
        <f>IF(R54&lt;Cleanup!$B$16,R54+($M55-$M54),Cleanup!$C$16)</f>
        <v>274</v>
      </c>
      <c r="S55" s="34">
        <f>IF(S54&lt;Cleanup!$B$17,S54+($M55-$M54),Cleanup!$C$17)</f>
        <v>274</v>
      </c>
      <c r="T55" s="34">
        <f>IF(T54&lt;Cleanup!$B$20,T54+($M55-$M54),Cleanup!$C$20)</f>
        <v>0</v>
      </c>
      <c r="U55" s="34">
        <f>IF(U54&lt;Cleanup!$B$21,U54+($M55-$M54),Cleanup!$C$21)</f>
        <v>0</v>
      </c>
      <c r="W55" s="6">
        <f t="shared" si="18"/>
        <v>63.774158013667829</v>
      </c>
      <c r="X55" s="34">
        <f>IF(X54&lt;Cleanup!$B$10,X54+($W55-$W54),Cleanup!$C$10)</f>
        <v>63.774158013667829</v>
      </c>
      <c r="Y55" s="34">
        <f>IF(Y54&lt;Cleanup!$B$13,Y54+($W55-$W54),Cleanup!$C$13)</f>
        <v>63.774158013667829</v>
      </c>
      <c r="Z55" s="34">
        <f>IF(Z54&lt;Cleanup!$B$14,Z54+($W55-$W54),Cleanup!$C$14)</f>
        <v>63.774158013667829</v>
      </c>
      <c r="AA55" s="34">
        <f>IF(AA54&lt;Cleanup!$B$15,AA54+($W55-$W54),Cleanup!$C$15)</f>
        <v>63.774158013667829</v>
      </c>
      <c r="AB55" s="34">
        <f>IF(AB54&lt;Cleanup!$B$16,AB54+($W55-$W54),Cleanup!$C$16)</f>
        <v>63.774158013667829</v>
      </c>
      <c r="AC55" s="34">
        <f>IF(AC54&lt;Cleanup!$B$17,AC54+($W55-$W54),Cleanup!$C$17)</f>
        <v>63.774158013667829</v>
      </c>
      <c r="AD55" s="34">
        <f>IF(AD54&lt;Cleanup!$B$20,AD54+($W55-$W54),Cleanup!$C$20)</f>
        <v>0</v>
      </c>
      <c r="AE55" s="35">
        <f>IF(AE54&lt;Cleanup!$B$21,AE54+($W55-$W54),Cleanup!$C$21)</f>
        <v>0</v>
      </c>
    </row>
    <row r="56" spans="1:31" hidden="1" x14ac:dyDescent="0.2">
      <c r="A56" s="2"/>
      <c r="B56" s="1"/>
      <c r="C56" s="6">
        <f t="shared" si="16"/>
        <v>192</v>
      </c>
      <c r="D56" s="34">
        <f>IF(D55&lt;Cleanup!$B$10,D55+($C56-$C55),Cleanup!$C$10)</f>
        <v>192</v>
      </c>
      <c r="E56" s="34">
        <f>IF(E55&lt;Cleanup!$B$13,E55+($C56-$C55),Cleanup!$C$13)</f>
        <v>192</v>
      </c>
      <c r="F56" s="34">
        <f>IF(F55&lt;Cleanup!$B$14,F55+($C56-$C55),Cleanup!$C$14)</f>
        <v>192</v>
      </c>
      <c r="G56" s="34">
        <f>IF(G55&lt;Cleanup!$B$15,G55+($C56-$C55),Cleanup!$C$15)</f>
        <v>192</v>
      </c>
      <c r="H56" s="34">
        <f>IF(H55&lt;Cleanup!$B$16,H55+($C56-$C55),Cleanup!$C$16)</f>
        <v>192</v>
      </c>
      <c r="I56" s="34">
        <f>IF(I55&lt;Cleanup!$B$17,I55+($C56-$C55),Cleanup!$C$17)</f>
        <v>192</v>
      </c>
      <c r="J56" s="34">
        <f>IF(J55&lt;Cleanup!$B$20,J55+($C56-$C55),Cleanup!$C$20)</f>
        <v>0</v>
      </c>
      <c r="K56" s="34">
        <f>IF(K55&lt;Cleanup!$B$21,K55+($C56-$C55),Cleanup!$C$21)</f>
        <v>0</v>
      </c>
      <c r="L56" s="25"/>
      <c r="M56" s="6">
        <f t="shared" si="17"/>
        <v>352</v>
      </c>
      <c r="N56" s="34">
        <f>IF(N55&lt;Cleanup!$B$10,N55+($M56-$M55),Cleanup!$C$10)</f>
        <v>352</v>
      </c>
      <c r="O56" s="34">
        <f>IF(O55&lt;Cleanup!$B$13,O55+($M56-$M55),Cleanup!$C$13)</f>
        <v>352</v>
      </c>
      <c r="P56" s="34">
        <f>IF(P55&lt;Cleanup!$B$14,P55+($M56-$M55),Cleanup!$C$14)</f>
        <v>352</v>
      </c>
      <c r="Q56" s="34">
        <f>IF(Q55&lt;Cleanup!$B$15,Q55+($M56-$M55),Cleanup!$C$15)</f>
        <v>352</v>
      </c>
      <c r="R56" s="34">
        <f>IF(R55&lt;Cleanup!$B$16,R55+($M56-$M55),Cleanup!$C$16)</f>
        <v>352</v>
      </c>
      <c r="S56" s="34">
        <f>IF(S55&lt;Cleanup!$B$17,S55+($M56-$M55),Cleanup!$C$17)</f>
        <v>352</v>
      </c>
      <c r="T56" s="34">
        <f>IF(T55&lt;Cleanup!$B$20,T55+($M56-$M55),Cleanup!$C$20)</f>
        <v>0</v>
      </c>
      <c r="U56" s="34">
        <f>IF(U55&lt;Cleanup!$B$21,U55+($M56-$M55),Cleanup!$C$21)</f>
        <v>0</v>
      </c>
      <c r="W56" s="6">
        <f t="shared" si="18"/>
        <v>77.893932497236378</v>
      </c>
      <c r="X56" s="34">
        <f>IF(X55&lt;Cleanup!$B$10,X55+($W56-$W55),Cleanup!$C$10)</f>
        <v>77.893932497236378</v>
      </c>
      <c r="Y56" s="34">
        <f>IF(Y55&lt;Cleanup!$B$13,Y55+($W56-$W55),Cleanup!$C$13)</f>
        <v>77.893932497236378</v>
      </c>
      <c r="Z56" s="34">
        <f>IF(Z55&lt;Cleanup!$B$14,Z55+($W56-$W55),Cleanup!$C$14)</f>
        <v>77.893932497236378</v>
      </c>
      <c r="AA56" s="34">
        <f>IF(AA55&lt;Cleanup!$B$15,AA55+($W56-$W55),Cleanup!$C$15)</f>
        <v>77.893932497236378</v>
      </c>
      <c r="AB56" s="34">
        <f>IF(AB55&lt;Cleanup!$B$16,AB55+($W56-$W55),Cleanup!$C$16)</f>
        <v>77.893932497236378</v>
      </c>
      <c r="AC56" s="34">
        <f>IF(AC55&lt;Cleanup!$B$17,AC55+($W56-$W55),Cleanup!$C$17)</f>
        <v>77.893932497236378</v>
      </c>
      <c r="AD56" s="34">
        <f>IF(AD55&lt;Cleanup!$B$20,AD55+($W56-$W55),Cleanup!$C$20)</f>
        <v>0</v>
      </c>
      <c r="AE56" s="35">
        <f>IF(AE55&lt;Cleanup!$B$21,AE55+($W56-$W55),Cleanup!$C$21)</f>
        <v>0</v>
      </c>
    </row>
    <row r="57" spans="1:31" hidden="1" x14ac:dyDescent="0.2">
      <c r="A57" s="2"/>
      <c r="B57" s="1"/>
      <c r="C57" s="6">
        <f t="shared" si="16"/>
        <v>230</v>
      </c>
      <c r="D57" s="34">
        <f>IF(D56&lt;Cleanup!$B$10,D56+($C57-$C56),Cleanup!$C$10)</f>
        <v>230</v>
      </c>
      <c r="E57" s="34">
        <f>IF(E56&lt;Cleanup!$B$13,E56+($C57-$C56),Cleanup!$C$13)</f>
        <v>230</v>
      </c>
      <c r="F57" s="34">
        <f>IF(F56&lt;Cleanup!$B$14,F56+($C57-$C56),Cleanup!$C$14)</f>
        <v>230</v>
      </c>
      <c r="G57" s="34">
        <f>IF(G56&lt;Cleanup!$B$15,G56+($C57-$C56),Cleanup!$C$15)</f>
        <v>230</v>
      </c>
      <c r="H57" s="34">
        <f>IF(H56&lt;Cleanup!$B$16,H56+($C57-$C56),Cleanup!$C$16)</f>
        <v>230</v>
      </c>
      <c r="I57" s="34">
        <f>IF(I56&lt;Cleanup!$B$17,I56+($C57-$C56),Cleanup!$C$17)</f>
        <v>230</v>
      </c>
      <c r="J57" s="34">
        <f>IF(J56&lt;Cleanup!$B$20,J56+($C57-$C56),Cleanup!$C$20)</f>
        <v>0</v>
      </c>
      <c r="K57" s="34">
        <f>IF(K56&lt;Cleanup!$B$21,K56+($C57-$C56),Cleanup!$C$21)</f>
        <v>0</v>
      </c>
      <c r="L57" s="25"/>
      <c r="M57" s="6">
        <f t="shared" si="17"/>
        <v>430</v>
      </c>
      <c r="N57" s="34">
        <f>IF(N56&lt;Cleanup!$B$10,N56+($M57-$M56),Cleanup!$C$10)</f>
        <v>430</v>
      </c>
      <c r="O57" s="34">
        <f>IF(O56&lt;Cleanup!$B$13,O56+($M57-$M56),Cleanup!$C$13)</f>
        <v>430</v>
      </c>
      <c r="P57" s="34">
        <f>IF(P56&lt;Cleanup!$B$14,P56+($M57-$M56),Cleanup!$C$14)</f>
        <v>430</v>
      </c>
      <c r="Q57" s="34">
        <f>IF(Q56&lt;Cleanup!$B$15,Q56+($M57-$M56),Cleanup!$C$15)</f>
        <v>430</v>
      </c>
      <c r="R57" s="34">
        <f>IF(R56&lt;Cleanup!$B$16,R56+($M57-$M56),Cleanup!$C$16)</f>
        <v>430</v>
      </c>
      <c r="S57" s="34">
        <f>IF(S56&lt;Cleanup!$B$17,S56+($M57-$M56),Cleanup!$C$17)</f>
        <v>430</v>
      </c>
      <c r="T57" s="34">
        <f>IF(T56&lt;Cleanup!$B$20,T56+($M57-$M56),Cleanup!$C$20)</f>
        <v>0</v>
      </c>
      <c r="U57" s="34">
        <f>IF(U56&lt;Cleanup!$B$21,U56+($M57-$M56),Cleanup!$C$21)</f>
        <v>0</v>
      </c>
      <c r="W57" s="6">
        <f t="shared" si="18"/>
        <v>95.13986399606658</v>
      </c>
      <c r="X57" s="34">
        <f>IF(X56&lt;Cleanup!$B$10,X56+($W57-$W56),Cleanup!$C$10)</f>
        <v>95.13986399606658</v>
      </c>
      <c r="Y57" s="34">
        <f>IF(Y56&lt;Cleanup!$B$13,Y56+($W57-$W56),Cleanup!$C$13)</f>
        <v>95.13986399606658</v>
      </c>
      <c r="Z57" s="34">
        <f>IF(Z56&lt;Cleanup!$B$14,Z56+($W57-$W56),Cleanup!$C$14)</f>
        <v>95.13986399606658</v>
      </c>
      <c r="AA57" s="34">
        <f>IF(AA56&lt;Cleanup!$B$15,AA56+($W57-$W56),Cleanup!$C$15)</f>
        <v>95.13986399606658</v>
      </c>
      <c r="AB57" s="34">
        <f>IF(AB56&lt;Cleanup!$B$16,AB56+($W57-$W56),Cleanup!$C$16)</f>
        <v>95.13986399606658</v>
      </c>
      <c r="AC57" s="34">
        <f>IF(AC56&lt;Cleanup!$B$17,AC56+($W57-$W56),Cleanup!$C$17)</f>
        <v>95.13986399606658</v>
      </c>
      <c r="AD57" s="34">
        <f>IF(AD56&lt;Cleanup!$B$20,AD56+($W57-$W56),Cleanup!$C$20)</f>
        <v>0</v>
      </c>
      <c r="AE57" s="35">
        <f>IF(AE56&lt;Cleanup!$B$21,AE56+($W57-$W56),Cleanup!$C$21)</f>
        <v>0</v>
      </c>
    </row>
    <row r="58" spans="1:31" hidden="1" x14ac:dyDescent="0.2">
      <c r="A58" s="2"/>
      <c r="B58" s="1"/>
      <c r="C58" s="6">
        <f t="shared" si="16"/>
        <v>268</v>
      </c>
      <c r="D58" s="34">
        <f>IF(D57&lt;Cleanup!$B$10,D57+($C58-$C57),Cleanup!$C$10)</f>
        <v>268</v>
      </c>
      <c r="E58" s="34">
        <f>IF(E57&lt;Cleanup!$B$13,E57+($C58-$C57),Cleanup!$C$13)</f>
        <v>268</v>
      </c>
      <c r="F58" s="34">
        <f>IF(F57&lt;Cleanup!$B$14,F57+($C58-$C57),Cleanup!$C$14)</f>
        <v>268</v>
      </c>
      <c r="G58" s="34">
        <f>IF(G57&lt;Cleanup!$B$15,G57+($C58-$C57),Cleanup!$C$15)</f>
        <v>268</v>
      </c>
      <c r="H58" s="34">
        <f>IF(H57&lt;Cleanup!$B$16,H57+($C58-$C57),Cleanup!$C$16)</f>
        <v>268</v>
      </c>
      <c r="I58" s="34">
        <f>IF(I57&lt;Cleanup!$B$17,I57+($C58-$C57),Cleanup!$C$17)</f>
        <v>268</v>
      </c>
      <c r="J58" s="34">
        <f>IF(J57&lt;Cleanup!$B$20,J57+($C58-$C57),Cleanup!$C$20)</f>
        <v>0</v>
      </c>
      <c r="K58" s="34">
        <f>IF(K57&lt;Cleanup!$B$21,K57+($C58-$C57),Cleanup!$C$21)</f>
        <v>0</v>
      </c>
      <c r="L58" s="25"/>
      <c r="M58" s="6">
        <f t="shared" si="17"/>
        <v>508</v>
      </c>
      <c r="N58" s="34">
        <f>IF(N57&lt;Cleanup!$B$10,N57+($M58-$M57),Cleanup!$C$10)</f>
        <v>300</v>
      </c>
      <c r="O58" s="34">
        <f>IF(O57&lt;Cleanup!$B$13,O57+($M58-$M57),Cleanup!$C$13)</f>
        <v>0</v>
      </c>
      <c r="P58" s="34">
        <f>IF(P57&lt;Cleanup!$B$14,P57+($M58-$M57),Cleanup!$C$14)</f>
        <v>75</v>
      </c>
      <c r="Q58" s="34">
        <f>IF(Q57&lt;Cleanup!$B$15,Q57+($M58-$M57),Cleanup!$C$15)</f>
        <v>50</v>
      </c>
      <c r="R58" s="34">
        <f>IF(R57&lt;Cleanup!$B$16,R57+($M58-$M57),Cleanup!$C$16)</f>
        <v>0</v>
      </c>
      <c r="S58" s="34">
        <f>IF(S57&lt;Cleanup!$B$17,S57+($M58-$M57),Cleanup!$C$17)</f>
        <v>150</v>
      </c>
      <c r="T58" s="34">
        <f>IF(T57&lt;Cleanup!$B$20,T57+($M58-$M57),Cleanup!$C$20)</f>
        <v>0</v>
      </c>
      <c r="U58" s="34">
        <f>IF(U57&lt;Cleanup!$B$21,U57+($M58-$M57),Cleanup!$C$21)</f>
        <v>0</v>
      </c>
      <c r="W58" s="6">
        <f t="shared" si="18"/>
        <v>116.20409229577919</v>
      </c>
      <c r="X58" s="34">
        <f>IF(X57&lt;Cleanup!$B$10,X57+($W58-$W57),Cleanup!$C$10)</f>
        <v>116.20409229577919</v>
      </c>
      <c r="Y58" s="34">
        <f>IF(Y57&lt;Cleanup!$B$13,Y57+($W58-$W57),Cleanup!$C$13)</f>
        <v>116.20409229577919</v>
      </c>
      <c r="Z58" s="34">
        <f>IF(Z57&lt;Cleanup!$B$14,Z57+($W58-$W57),Cleanup!$C$14)</f>
        <v>116.20409229577919</v>
      </c>
      <c r="AA58" s="34">
        <f>IF(AA57&lt;Cleanup!$B$15,AA57+($W58-$W57),Cleanup!$C$15)</f>
        <v>116.20409229577919</v>
      </c>
      <c r="AB58" s="34">
        <f>IF(AB57&lt;Cleanup!$B$16,AB57+($W58-$W57),Cleanup!$C$16)</f>
        <v>116.20409229577919</v>
      </c>
      <c r="AC58" s="34">
        <f>IF(AC57&lt;Cleanup!$B$17,AC57+($W58-$W57),Cleanup!$C$17)</f>
        <v>116.20409229577919</v>
      </c>
      <c r="AD58" s="34">
        <f>IF(AD57&lt;Cleanup!$B$20,AD57+($W58-$W57),Cleanup!$C$20)</f>
        <v>0</v>
      </c>
      <c r="AE58" s="35">
        <f>IF(AE57&lt;Cleanup!$B$21,AE57+($W58-$W57),Cleanup!$C$21)</f>
        <v>0</v>
      </c>
    </row>
    <row r="59" spans="1:31" hidden="1" x14ac:dyDescent="0.2">
      <c r="A59" s="2"/>
      <c r="B59" s="1"/>
      <c r="C59" s="6">
        <f t="shared" si="16"/>
        <v>306</v>
      </c>
      <c r="D59" s="34">
        <f>IF(D58&lt;Cleanup!$B$10,D58+($C59-$C58),Cleanup!$C$10)</f>
        <v>306</v>
      </c>
      <c r="E59" s="34">
        <f>IF(E58&lt;Cleanup!$B$13,E58+($C59-$C58),Cleanup!$C$13)</f>
        <v>306</v>
      </c>
      <c r="F59" s="34">
        <f>IF(F58&lt;Cleanup!$B$14,F58+($C59-$C58),Cleanup!$C$14)</f>
        <v>306</v>
      </c>
      <c r="G59" s="34">
        <f>IF(G58&lt;Cleanup!$B$15,G58+($C59-$C58),Cleanup!$C$15)</f>
        <v>306</v>
      </c>
      <c r="H59" s="34">
        <f>IF(H58&lt;Cleanup!$B$16,H58+($C59-$C58),Cleanup!$C$16)</f>
        <v>306</v>
      </c>
      <c r="I59" s="34">
        <f>IF(I58&lt;Cleanup!$B$17,I58+($C59-$C58),Cleanup!$C$17)</f>
        <v>306</v>
      </c>
      <c r="J59" s="34">
        <f>IF(J58&lt;Cleanup!$B$20,J58+($C59-$C58),Cleanup!$C$20)</f>
        <v>0</v>
      </c>
      <c r="K59" s="34">
        <f>IF(K58&lt;Cleanup!$B$21,K58+($C59-$C58),Cleanup!$C$21)</f>
        <v>0</v>
      </c>
      <c r="L59" s="25"/>
      <c r="M59" s="6">
        <f t="shared" si="17"/>
        <v>586</v>
      </c>
      <c r="N59" s="34">
        <f>IF(N58&lt;Cleanup!$B$10,N58+($M59-$M58),Cleanup!$C$10)</f>
        <v>378</v>
      </c>
      <c r="O59" s="34">
        <f>IF(O58&lt;Cleanup!$B$13,O58+($M59-$M58),Cleanup!$C$13)</f>
        <v>78</v>
      </c>
      <c r="P59" s="34">
        <f>IF(P58&lt;Cleanup!$B$14,P58+($M59-$M58),Cleanup!$C$14)</f>
        <v>153</v>
      </c>
      <c r="Q59" s="34">
        <f>IF(Q58&lt;Cleanup!$B$15,Q58+($M59-$M58),Cleanup!$C$15)</f>
        <v>128</v>
      </c>
      <c r="R59" s="34">
        <f>IF(R58&lt;Cleanup!$B$16,R58+($M59-$M58),Cleanup!$C$16)</f>
        <v>78</v>
      </c>
      <c r="S59" s="34">
        <f>IF(S58&lt;Cleanup!$B$17,S58+($M59-$M58),Cleanup!$C$17)</f>
        <v>228</v>
      </c>
      <c r="T59" s="34">
        <f>IF(T58&lt;Cleanup!$B$20,T58+($M59-$M58),Cleanup!$C$20)</f>
        <v>0</v>
      </c>
      <c r="U59" s="34">
        <f>IF(U58&lt;Cleanup!$B$21,U58+($M59-$M58),Cleanup!$C$21)</f>
        <v>0</v>
      </c>
      <c r="W59" s="6">
        <f t="shared" si="18"/>
        <v>141.93199883956362</v>
      </c>
      <c r="X59" s="34">
        <f>IF(X58&lt;Cleanup!$B$10,X58+($W59-$W58),Cleanup!$C$10)</f>
        <v>141.93199883956362</v>
      </c>
      <c r="Y59" s="34">
        <f>IF(Y58&lt;Cleanup!$B$13,Y58+($W59-$W58),Cleanup!$C$13)</f>
        <v>141.93199883956362</v>
      </c>
      <c r="Z59" s="34">
        <f>IF(Z58&lt;Cleanup!$B$14,Z58+($W59-$W58),Cleanup!$C$14)</f>
        <v>141.93199883956362</v>
      </c>
      <c r="AA59" s="34">
        <f>IF(AA58&lt;Cleanup!$B$15,AA58+($W59-$W58),Cleanup!$C$15)</f>
        <v>141.93199883956362</v>
      </c>
      <c r="AB59" s="34">
        <f>IF(AB58&lt;Cleanup!$B$16,AB58+($W59-$W58),Cleanup!$C$16)</f>
        <v>141.93199883956362</v>
      </c>
      <c r="AC59" s="34">
        <f>IF(AC58&lt;Cleanup!$B$17,AC58+($W59-$W58),Cleanup!$C$17)</f>
        <v>141.93199883956362</v>
      </c>
      <c r="AD59" s="34">
        <f>IF(AD58&lt;Cleanup!$B$20,AD58+($W59-$W58),Cleanup!$C$20)</f>
        <v>0</v>
      </c>
      <c r="AE59" s="35">
        <f>IF(AE58&lt;Cleanup!$B$21,AE58+($W59-$W58),Cleanup!$C$21)</f>
        <v>0</v>
      </c>
    </row>
    <row r="60" spans="1:31" hidden="1" x14ac:dyDescent="0.2">
      <c r="A60" s="2"/>
      <c r="B60" s="1"/>
      <c r="C60" s="6">
        <f t="shared" si="16"/>
        <v>344</v>
      </c>
      <c r="D60" s="34">
        <f>IF(D59&lt;Cleanup!$B$10,D59+($C60-$C59),Cleanup!$C$10)</f>
        <v>344</v>
      </c>
      <c r="E60" s="34">
        <f>IF(E59&lt;Cleanup!$B$13,E59+($C60-$C59),Cleanup!$C$13)</f>
        <v>344</v>
      </c>
      <c r="F60" s="34">
        <f>IF(F59&lt;Cleanup!$B$14,F59+($C60-$C59),Cleanup!$C$14)</f>
        <v>344</v>
      </c>
      <c r="G60" s="34">
        <f>IF(G59&lt;Cleanup!$B$15,G59+($C60-$C59),Cleanup!$C$15)</f>
        <v>344</v>
      </c>
      <c r="H60" s="34">
        <f>IF(H59&lt;Cleanup!$B$16,H59+($C60-$C59),Cleanup!$C$16)</f>
        <v>344</v>
      </c>
      <c r="I60" s="34">
        <f>IF(I59&lt;Cleanup!$B$17,I59+($C60-$C59),Cleanup!$C$17)</f>
        <v>344</v>
      </c>
      <c r="J60" s="34">
        <f>IF(J59&lt;Cleanup!$B$20,J59+($C60-$C59),Cleanup!$C$20)</f>
        <v>0</v>
      </c>
      <c r="K60" s="34">
        <f>IF(K59&lt;Cleanup!$B$21,K59+($C60-$C59),Cleanup!$C$21)</f>
        <v>0</v>
      </c>
      <c r="L60" s="25"/>
      <c r="M60" s="6">
        <f t="shared" si="17"/>
        <v>664</v>
      </c>
      <c r="N60" s="34">
        <f>IF(N59&lt;Cleanup!$B$10,N59+($M60-$M59),Cleanup!$C$10)</f>
        <v>456</v>
      </c>
      <c r="O60" s="34">
        <f>IF(O59&lt;Cleanup!$B$13,O59+($M60-$M59),Cleanup!$C$13)</f>
        <v>156</v>
      </c>
      <c r="P60" s="34">
        <f>IF(P59&lt;Cleanup!$B$14,P59+($M60-$M59),Cleanup!$C$14)</f>
        <v>231</v>
      </c>
      <c r="Q60" s="34">
        <f>IF(Q59&lt;Cleanup!$B$15,Q59+($M60-$M59),Cleanup!$C$15)</f>
        <v>206</v>
      </c>
      <c r="R60" s="34">
        <f>IF(R59&lt;Cleanup!$B$16,R59+($M60-$M59),Cleanup!$C$16)</f>
        <v>156</v>
      </c>
      <c r="S60" s="34">
        <f>IF(S59&lt;Cleanup!$B$17,S59+($M60-$M59),Cleanup!$C$17)</f>
        <v>306</v>
      </c>
      <c r="T60" s="34">
        <f>IF(T59&lt;Cleanup!$B$20,T59+($M60-$M59),Cleanup!$C$20)</f>
        <v>0</v>
      </c>
      <c r="U60" s="34">
        <f>IF(U59&lt;Cleanup!$B$21,U59+($M60-$M59),Cleanup!$C$21)</f>
        <v>0</v>
      </c>
      <c r="W60" s="6">
        <f t="shared" si="18"/>
        <v>173.35613485382902</v>
      </c>
      <c r="X60" s="34">
        <f>IF(X59&lt;Cleanup!$B$10,X59+($W60-$W59),Cleanup!$C$10)</f>
        <v>173.35613485382902</v>
      </c>
      <c r="Y60" s="34">
        <f>IF(Y59&lt;Cleanup!$B$13,Y59+($W60-$W59),Cleanup!$C$13)</f>
        <v>173.35613485382902</v>
      </c>
      <c r="Z60" s="34">
        <f>IF(Z59&lt;Cleanup!$B$14,Z59+($W60-$W59),Cleanup!$C$14)</f>
        <v>173.35613485382902</v>
      </c>
      <c r="AA60" s="34">
        <f>IF(AA59&lt;Cleanup!$B$15,AA59+($W60-$W59),Cleanup!$C$15)</f>
        <v>173.35613485382902</v>
      </c>
      <c r="AB60" s="34">
        <f>IF(AB59&lt;Cleanup!$B$16,AB59+($W60-$W59),Cleanup!$C$16)</f>
        <v>173.35613485382902</v>
      </c>
      <c r="AC60" s="34">
        <f>IF(AC59&lt;Cleanup!$B$17,AC59+($W60-$W59),Cleanup!$C$17)</f>
        <v>173.35613485382902</v>
      </c>
      <c r="AD60" s="34">
        <f>IF(AD59&lt;Cleanup!$B$20,AD59+($W60-$W59),Cleanup!$C$20)</f>
        <v>0</v>
      </c>
      <c r="AE60" s="35">
        <f>IF(AE59&lt;Cleanup!$B$21,AE59+($W60-$W59),Cleanup!$C$21)</f>
        <v>0</v>
      </c>
    </row>
    <row r="61" spans="1:31" hidden="1" x14ac:dyDescent="0.2">
      <c r="A61" s="2"/>
      <c r="B61" s="1"/>
      <c r="C61" s="6">
        <f t="shared" si="16"/>
        <v>382</v>
      </c>
      <c r="D61" s="34">
        <f>IF(D60&lt;Cleanup!$B$10,D60+($C61-$C60),Cleanup!$C$10)</f>
        <v>382</v>
      </c>
      <c r="E61" s="34">
        <f>IF(E60&lt;Cleanup!$B$13,E60+($C61-$C60),Cleanup!$C$13)</f>
        <v>382</v>
      </c>
      <c r="F61" s="34">
        <f>IF(F60&lt;Cleanup!$B$14,F60+($C61-$C60),Cleanup!$C$14)</f>
        <v>382</v>
      </c>
      <c r="G61" s="34">
        <f>IF(G60&lt;Cleanup!$B$15,G60+($C61-$C60),Cleanup!$C$15)</f>
        <v>382</v>
      </c>
      <c r="H61" s="34">
        <f>IF(H60&lt;Cleanup!$B$16,H60+($C61-$C60),Cleanup!$C$16)</f>
        <v>382</v>
      </c>
      <c r="I61" s="34">
        <f>IF(I60&lt;Cleanup!$B$17,I60+($C61-$C60),Cleanup!$C$17)</f>
        <v>382</v>
      </c>
      <c r="J61" s="34">
        <f>IF(J60&lt;Cleanup!$B$20,J60+($C61-$C60),Cleanup!$C$20)</f>
        <v>0</v>
      </c>
      <c r="K61" s="34">
        <f>IF(K60&lt;Cleanup!$B$21,K60+($C61-$C60),Cleanup!$C$21)</f>
        <v>0</v>
      </c>
      <c r="L61" s="25"/>
      <c r="M61" s="6">
        <f t="shared" si="17"/>
        <v>742</v>
      </c>
      <c r="N61" s="34">
        <f>IF(N60&lt;Cleanup!$B$10,N60+($M61-$M60),Cleanup!$C$10)</f>
        <v>300</v>
      </c>
      <c r="O61" s="34">
        <f>IF(O60&lt;Cleanup!$B$13,O60+($M61-$M60),Cleanup!$C$13)</f>
        <v>234</v>
      </c>
      <c r="P61" s="34">
        <f>IF(P60&lt;Cleanup!$B$14,P60+($M61-$M60),Cleanup!$C$14)</f>
        <v>309</v>
      </c>
      <c r="Q61" s="34">
        <f>IF(Q60&lt;Cleanup!$B$15,Q60+($M61-$M60),Cleanup!$C$15)</f>
        <v>284</v>
      </c>
      <c r="R61" s="34">
        <f>IF(R60&lt;Cleanup!$B$16,R60+($M61-$M60),Cleanup!$C$16)</f>
        <v>234</v>
      </c>
      <c r="S61" s="34">
        <f>IF(S60&lt;Cleanup!$B$17,S60+($M61-$M60),Cleanup!$C$17)</f>
        <v>384</v>
      </c>
      <c r="T61" s="34">
        <f>IF(T60&lt;Cleanup!$B$20,T60+($M61-$M60),Cleanup!$C$20)</f>
        <v>0</v>
      </c>
      <c r="U61" s="34">
        <f>IF(U60&lt;Cleanup!$B$21,U60+($M61-$M60),Cleanup!$C$21)</f>
        <v>0</v>
      </c>
      <c r="W61" s="6">
        <f t="shared" si="18"/>
        <v>211.73766125445314</v>
      </c>
      <c r="X61" s="34">
        <f>IF(X60&lt;Cleanup!$B$10,X60+($W61-$W60),Cleanup!$C$10)</f>
        <v>211.73766125445314</v>
      </c>
      <c r="Y61" s="34">
        <f>IF(Y60&lt;Cleanup!$B$13,Y60+($W61-$W60),Cleanup!$C$13)</f>
        <v>211.73766125445314</v>
      </c>
      <c r="Z61" s="34">
        <f>IF(Z60&lt;Cleanup!$B$14,Z60+($W61-$W60),Cleanup!$C$14)</f>
        <v>211.73766125445314</v>
      </c>
      <c r="AA61" s="34">
        <f>IF(AA60&lt;Cleanup!$B$15,AA60+($W61-$W60),Cleanup!$C$15)</f>
        <v>211.73766125445314</v>
      </c>
      <c r="AB61" s="34">
        <f>IF(AB60&lt;Cleanup!$B$16,AB60+($W61-$W60),Cleanup!$C$16)</f>
        <v>211.73766125445314</v>
      </c>
      <c r="AC61" s="34">
        <f>IF(AC60&lt;Cleanup!$B$17,AC60+($W61-$W60),Cleanup!$C$17)</f>
        <v>211.73766125445314</v>
      </c>
      <c r="AD61" s="34">
        <f>IF(AD60&lt;Cleanup!$B$20,AD60+($W61-$W60),Cleanup!$C$20)</f>
        <v>0</v>
      </c>
      <c r="AE61" s="35">
        <f>IF(AE60&lt;Cleanup!$B$21,AE60+($W61-$W60),Cleanup!$C$21)</f>
        <v>0</v>
      </c>
    </row>
    <row r="62" spans="1:31" hidden="1" x14ac:dyDescent="0.2">
      <c r="A62" s="2"/>
      <c r="B62" s="1"/>
      <c r="C62" s="6">
        <f t="shared" si="16"/>
        <v>420</v>
      </c>
      <c r="D62" s="34">
        <f>IF(D61&lt;Cleanup!$B$10,D61+($C62-$C61),Cleanup!$C$10)</f>
        <v>420</v>
      </c>
      <c r="E62" s="34">
        <f>IF(E61&lt;Cleanup!$B$13,E61+($C62-$C61),Cleanup!$C$13)</f>
        <v>420</v>
      </c>
      <c r="F62" s="34">
        <f>IF(F61&lt;Cleanup!$B$14,F61+($C62-$C61),Cleanup!$C$14)</f>
        <v>420</v>
      </c>
      <c r="G62" s="34">
        <f>IF(G61&lt;Cleanup!$B$15,G61+($C62-$C61),Cleanup!$C$15)</f>
        <v>420</v>
      </c>
      <c r="H62" s="34">
        <f>IF(H61&lt;Cleanup!$B$16,H61+($C62-$C61),Cleanup!$C$16)</f>
        <v>420</v>
      </c>
      <c r="I62" s="34">
        <f>IF(I61&lt;Cleanup!$B$17,I61+($C62-$C61),Cleanup!$C$17)</f>
        <v>420</v>
      </c>
      <c r="J62" s="34">
        <f>IF(J61&lt;Cleanup!$B$20,J61+($C62-$C61),Cleanup!$C$20)</f>
        <v>0</v>
      </c>
      <c r="K62" s="34">
        <f>IF(K61&lt;Cleanup!$B$21,K61+($C62-$C61),Cleanup!$C$21)</f>
        <v>0</v>
      </c>
      <c r="L62" s="25"/>
      <c r="M62" s="6">
        <f t="shared" si="17"/>
        <v>820</v>
      </c>
      <c r="N62" s="34">
        <f>IF(N61&lt;Cleanup!$B$10,N61+($M62-$M61),Cleanup!$C$10)</f>
        <v>378</v>
      </c>
      <c r="O62" s="34">
        <f>IF(O61&lt;Cleanup!$B$13,O61+($M62-$M61),Cleanup!$C$13)</f>
        <v>312</v>
      </c>
      <c r="P62" s="34">
        <f>IF(P61&lt;Cleanup!$B$14,P61+($M62-$M61),Cleanup!$C$14)</f>
        <v>387</v>
      </c>
      <c r="Q62" s="34">
        <f>IF(Q61&lt;Cleanup!$B$15,Q61+($M62-$M61),Cleanup!$C$15)</f>
        <v>362</v>
      </c>
      <c r="R62" s="34">
        <f>IF(R61&lt;Cleanup!$B$16,R61+($M62-$M61),Cleanup!$C$16)</f>
        <v>312</v>
      </c>
      <c r="S62" s="34">
        <f>IF(S61&lt;Cleanup!$B$17,S61+($M62-$M61),Cleanup!$C$17)</f>
        <v>462</v>
      </c>
      <c r="T62" s="34">
        <f>IF(T61&lt;Cleanup!$B$20,T61+($M62-$M61),Cleanup!$C$20)</f>
        <v>0</v>
      </c>
      <c r="U62" s="34">
        <f>IF(U61&lt;Cleanup!$B$21,U61+($M62-$M61),Cleanup!$C$21)</f>
        <v>0</v>
      </c>
      <c r="W62" s="6">
        <f t="shared" si="18"/>
        <v>258.61696346257276</v>
      </c>
      <c r="X62" s="34">
        <f>IF(X61&lt;Cleanup!$B$10,X61+($W62-$W61),Cleanup!$C$10)</f>
        <v>258.61696346257276</v>
      </c>
      <c r="Y62" s="34">
        <f>IF(Y61&lt;Cleanup!$B$13,Y61+($W62-$W61),Cleanup!$C$13)</f>
        <v>258.61696346257276</v>
      </c>
      <c r="Z62" s="34">
        <f>IF(Z61&lt;Cleanup!$B$14,Z61+($W62-$W61),Cleanup!$C$14)</f>
        <v>258.61696346257276</v>
      </c>
      <c r="AA62" s="34">
        <f>IF(AA61&lt;Cleanup!$B$15,AA61+($W62-$W61),Cleanup!$C$15)</f>
        <v>258.61696346257276</v>
      </c>
      <c r="AB62" s="34">
        <f>IF(AB61&lt;Cleanup!$B$16,AB61+($W62-$W61),Cleanup!$C$16)</f>
        <v>258.61696346257276</v>
      </c>
      <c r="AC62" s="34">
        <f>IF(AC61&lt;Cleanup!$B$17,AC61+($W62-$W61),Cleanup!$C$17)</f>
        <v>258.61696346257276</v>
      </c>
      <c r="AD62" s="34">
        <f>IF(AD61&lt;Cleanup!$B$20,AD61+($W62-$W61),Cleanup!$C$20)</f>
        <v>0</v>
      </c>
      <c r="AE62" s="35">
        <f>IF(AE61&lt;Cleanup!$B$21,AE61+($W62-$W61),Cleanup!$C$21)</f>
        <v>0</v>
      </c>
    </row>
    <row r="63" spans="1:31" hidden="1" x14ac:dyDescent="0.2">
      <c r="A63" s="2"/>
      <c r="B63" s="1"/>
      <c r="C63" s="6">
        <f t="shared" si="16"/>
        <v>458</v>
      </c>
      <c r="D63" s="34">
        <f>IF(D62&lt;Cleanup!$B$10,D62+($C63-$C62),Cleanup!$C$10)</f>
        <v>300</v>
      </c>
      <c r="E63" s="34">
        <f>IF(E62&lt;Cleanup!$B$13,E62+($C63-$C62),Cleanup!$C$13)</f>
        <v>0</v>
      </c>
      <c r="F63" s="34">
        <f>IF(F62&lt;Cleanup!$B$14,F62+($C63-$C62),Cleanup!$C$14)</f>
        <v>75</v>
      </c>
      <c r="G63" s="34">
        <f>IF(G62&lt;Cleanup!$B$15,G62+($C63-$C62),Cleanup!$C$15)</f>
        <v>50</v>
      </c>
      <c r="H63" s="34">
        <f>IF(H62&lt;Cleanup!$B$16,H62+($C63-$C62),Cleanup!$C$16)</f>
        <v>0</v>
      </c>
      <c r="I63" s="34">
        <f>IF(I62&lt;Cleanup!$B$17,I62+($C63-$C62),Cleanup!$C$17)</f>
        <v>150</v>
      </c>
      <c r="J63" s="34">
        <f>IF(J62&lt;Cleanup!$B$20,J62+($C63-$C62),Cleanup!$C$20)</f>
        <v>0</v>
      </c>
      <c r="K63" s="34">
        <f>IF(K62&lt;Cleanup!$B$21,K62+($C63-$C62),Cleanup!$C$21)</f>
        <v>0</v>
      </c>
      <c r="L63" s="25"/>
      <c r="M63" s="6">
        <f t="shared" si="17"/>
        <v>898</v>
      </c>
      <c r="N63" s="34">
        <f>IF(N62&lt;Cleanup!$B$10,N62+($M63-$M62),Cleanup!$C$10)</f>
        <v>456</v>
      </c>
      <c r="O63" s="34">
        <f>IF(O62&lt;Cleanup!$B$13,O62+($M63-$M62),Cleanup!$C$13)</f>
        <v>390</v>
      </c>
      <c r="P63" s="34">
        <f>IF(P62&lt;Cleanup!$B$14,P62+($M63-$M62),Cleanup!$C$14)</f>
        <v>465</v>
      </c>
      <c r="Q63" s="34">
        <f>IF(Q62&lt;Cleanup!$B$15,Q62+($M63-$M62),Cleanup!$C$15)</f>
        <v>440</v>
      </c>
      <c r="R63" s="34">
        <f>IF(R62&lt;Cleanup!$B$16,R62+($M63-$M62),Cleanup!$C$16)</f>
        <v>390</v>
      </c>
      <c r="S63" s="34">
        <f>IF(S62&lt;Cleanup!$B$17,S62+($M63-$M62),Cleanup!$C$17)</f>
        <v>150</v>
      </c>
      <c r="T63" s="34">
        <f>IF(T62&lt;Cleanup!$B$20,T62+($M63-$M62),Cleanup!$C$20)</f>
        <v>0</v>
      </c>
      <c r="U63" s="34">
        <f>IF(U62&lt;Cleanup!$B$21,U62+($M63-$M62),Cleanup!$C$21)</f>
        <v>0</v>
      </c>
      <c r="W63" s="6">
        <f t="shared" si="18"/>
        <v>315.87547248019428</v>
      </c>
      <c r="X63" s="34">
        <f>IF(X62&lt;Cleanup!$B$10,X62+($W63-$W62),Cleanup!$C$10)</f>
        <v>315.87547248019428</v>
      </c>
      <c r="Y63" s="34">
        <f>IF(Y62&lt;Cleanup!$B$13,Y62+($W63-$W62),Cleanup!$C$13)</f>
        <v>315.87547248019428</v>
      </c>
      <c r="Z63" s="34">
        <f>IF(Z62&lt;Cleanup!$B$14,Z62+($W63-$W62),Cleanup!$C$14)</f>
        <v>315.87547248019428</v>
      </c>
      <c r="AA63" s="34">
        <f>IF(AA62&lt;Cleanup!$B$15,AA62+($W63-$W62),Cleanup!$C$15)</f>
        <v>315.87547248019428</v>
      </c>
      <c r="AB63" s="34">
        <f>IF(AB62&lt;Cleanup!$B$16,AB62+($W63-$W62),Cleanup!$C$16)</f>
        <v>315.87547248019428</v>
      </c>
      <c r="AC63" s="34">
        <f>IF(AC62&lt;Cleanup!$B$17,AC62+($W63-$W62),Cleanup!$C$17)</f>
        <v>315.87547248019428</v>
      </c>
      <c r="AD63" s="34">
        <f>IF(AD62&lt;Cleanup!$B$20,AD62+($W63-$W62),Cleanup!$C$20)</f>
        <v>0</v>
      </c>
      <c r="AE63" s="35">
        <f>IF(AE62&lt;Cleanup!$B$21,AE62+($W63-$W62),Cleanup!$C$21)</f>
        <v>0</v>
      </c>
    </row>
    <row r="64" spans="1:31" hidden="1" x14ac:dyDescent="0.2">
      <c r="A64" s="2"/>
      <c r="B64" s="1"/>
      <c r="C64" s="6">
        <f t="shared" si="16"/>
        <v>496</v>
      </c>
      <c r="D64" s="34">
        <f>IF(D63&lt;Cleanup!$B$10,D63+($C64-$C63),Cleanup!$C$10)</f>
        <v>338</v>
      </c>
      <c r="E64" s="34">
        <f>IF(E63&lt;Cleanup!$B$13,E63+($C64-$C63),Cleanup!$C$13)</f>
        <v>38</v>
      </c>
      <c r="F64" s="34">
        <f>IF(F63&lt;Cleanup!$B$14,F63+($C64-$C63),Cleanup!$C$14)</f>
        <v>113</v>
      </c>
      <c r="G64" s="34">
        <f>IF(G63&lt;Cleanup!$B$15,G63+($C64-$C63),Cleanup!$C$15)</f>
        <v>88</v>
      </c>
      <c r="H64" s="34">
        <f>IF(H63&lt;Cleanup!$B$16,H63+($C64-$C63),Cleanup!$C$16)</f>
        <v>38</v>
      </c>
      <c r="I64" s="34">
        <f>IF(I63&lt;Cleanup!$B$17,I63+($C64-$C63),Cleanup!$C$17)</f>
        <v>188</v>
      </c>
      <c r="J64" s="34">
        <f>IF(J63&lt;Cleanup!$B$20,J63+($C64-$C63),Cleanup!$C$20)</f>
        <v>0</v>
      </c>
      <c r="K64" s="34">
        <f>IF(K63&lt;Cleanup!$B$21,K63+($C64-$C63),Cleanup!$C$21)</f>
        <v>0</v>
      </c>
      <c r="L64" s="25"/>
      <c r="M64" s="6">
        <f t="shared" si="17"/>
        <v>976</v>
      </c>
      <c r="N64" s="34">
        <f>IF(N63&lt;Cleanup!$B$10,N63+($M64-$M63),Cleanup!$C$10)</f>
        <v>300</v>
      </c>
      <c r="O64" s="34">
        <f>IF(O63&lt;Cleanup!$B$13,O63+($M64-$M63),Cleanup!$C$13)</f>
        <v>468</v>
      </c>
      <c r="P64" s="34">
        <f>IF(P63&lt;Cleanup!$B$14,P63+($M64-$M63),Cleanup!$C$14)</f>
        <v>75</v>
      </c>
      <c r="Q64" s="34">
        <f>IF(Q63&lt;Cleanup!$B$15,Q63+($M64-$M63),Cleanup!$C$15)</f>
        <v>50</v>
      </c>
      <c r="R64" s="34">
        <f>IF(R63&lt;Cleanup!$B$16,R63+($M64-$M63),Cleanup!$C$16)</f>
        <v>468</v>
      </c>
      <c r="S64" s="34">
        <f>IF(S63&lt;Cleanup!$B$17,S63+($M64-$M63),Cleanup!$C$17)</f>
        <v>228</v>
      </c>
      <c r="T64" s="34">
        <f>IF(T63&lt;Cleanup!$B$20,T63+($M64-$M63),Cleanup!$C$20)</f>
        <v>0</v>
      </c>
      <c r="U64" s="34">
        <f>IF(U63&lt;Cleanup!$B$21,U63+($M64-$M63),Cleanup!$C$21)</f>
        <v>0</v>
      </c>
      <c r="W64" s="6">
        <f t="shared" si="18"/>
        <v>385.81117332245617</v>
      </c>
      <c r="X64" s="34">
        <f>IF(X63&lt;Cleanup!$B$10,X63+($W64-$W63),Cleanup!$C$10)</f>
        <v>385.81117332245617</v>
      </c>
      <c r="Y64" s="34">
        <f>IF(Y63&lt;Cleanup!$B$13,Y63+($W64-$W63),Cleanup!$C$13)</f>
        <v>385.81117332245617</v>
      </c>
      <c r="Z64" s="34">
        <f>IF(Z63&lt;Cleanup!$B$14,Z63+($W64-$W63),Cleanup!$C$14)</f>
        <v>385.81117332245617</v>
      </c>
      <c r="AA64" s="34">
        <f>IF(AA63&lt;Cleanup!$B$15,AA63+($W64-$W63),Cleanup!$C$15)</f>
        <v>385.81117332245617</v>
      </c>
      <c r="AB64" s="34">
        <f>IF(AB63&lt;Cleanup!$B$16,AB63+($W64-$W63),Cleanup!$C$16)</f>
        <v>385.81117332245617</v>
      </c>
      <c r="AC64" s="34">
        <f>IF(AC63&lt;Cleanup!$B$17,AC63+($W64-$W63),Cleanup!$C$17)</f>
        <v>385.81117332245617</v>
      </c>
      <c r="AD64" s="34">
        <f>IF(AD63&lt;Cleanup!$B$20,AD63+($W64-$W63),Cleanup!$C$20)</f>
        <v>0</v>
      </c>
      <c r="AE64" s="35">
        <f>IF(AE63&lt;Cleanup!$B$21,AE63+($W64-$W63),Cleanup!$C$21)</f>
        <v>0</v>
      </c>
    </row>
    <row r="65" spans="1:31" hidden="1" x14ac:dyDescent="0.2">
      <c r="A65" s="2"/>
      <c r="B65" s="1"/>
      <c r="C65" s="6">
        <f t="shared" si="16"/>
        <v>534</v>
      </c>
      <c r="D65" s="34">
        <f>IF(D64&lt;Cleanup!$B$10,D64+($C65-$C64),Cleanup!$C$10)</f>
        <v>376</v>
      </c>
      <c r="E65" s="34">
        <f>IF(E64&lt;Cleanup!$B$13,E64+($C65-$C64),Cleanup!$C$13)</f>
        <v>76</v>
      </c>
      <c r="F65" s="34">
        <f>IF(F64&lt;Cleanup!$B$14,F64+($C65-$C64),Cleanup!$C$14)</f>
        <v>151</v>
      </c>
      <c r="G65" s="34">
        <f>IF(G64&lt;Cleanup!$B$15,G64+($C65-$C64),Cleanup!$C$15)</f>
        <v>126</v>
      </c>
      <c r="H65" s="34">
        <f>IF(H64&lt;Cleanup!$B$16,H64+($C65-$C64),Cleanup!$C$16)</f>
        <v>76</v>
      </c>
      <c r="I65" s="34">
        <f>IF(I64&lt;Cleanup!$B$17,I64+($C65-$C64),Cleanup!$C$17)</f>
        <v>226</v>
      </c>
      <c r="J65" s="34">
        <f>IF(J64&lt;Cleanup!$B$20,J64+($C65-$C64),Cleanup!$C$20)</f>
        <v>0</v>
      </c>
      <c r="K65" s="34">
        <f>IF(K64&lt;Cleanup!$B$21,K64+($C65-$C64),Cleanup!$C$21)</f>
        <v>0</v>
      </c>
      <c r="L65" s="25"/>
      <c r="M65" s="6">
        <f t="shared" si="17"/>
        <v>1054</v>
      </c>
      <c r="N65" s="34">
        <f>IF(N64&lt;Cleanup!$B$10,N64+($M65-$M64),Cleanup!$C$10)</f>
        <v>378</v>
      </c>
      <c r="O65" s="34">
        <f>IF(O64&lt;Cleanup!$B$13,O64+($M65-$M64),Cleanup!$C$13)</f>
        <v>0</v>
      </c>
      <c r="P65" s="34">
        <f>IF(P64&lt;Cleanup!$B$14,P64+($M65-$M64),Cleanup!$C$14)</f>
        <v>153</v>
      </c>
      <c r="Q65" s="34">
        <f>IF(Q64&lt;Cleanup!$B$15,Q64+($M65-$M64),Cleanup!$C$15)</f>
        <v>128</v>
      </c>
      <c r="R65" s="34">
        <f>IF(R64&lt;Cleanup!$B$16,R64+($M65-$M64),Cleanup!$C$16)</f>
        <v>0</v>
      </c>
      <c r="S65" s="34">
        <f>IF(S64&lt;Cleanup!$B$17,S64+($M65-$M64),Cleanup!$C$17)</f>
        <v>306</v>
      </c>
      <c r="T65" s="34">
        <f>IF(T64&lt;Cleanup!$B$20,T64+($M65-$M64),Cleanup!$C$20)</f>
        <v>0</v>
      </c>
      <c r="U65" s="34">
        <f>IF(U64&lt;Cleanup!$B$21,U64+($M65-$M64),Cleanup!$C$21)</f>
        <v>0</v>
      </c>
      <c r="W65" s="6">
        <f t="shared" si="18"/>
        <v>471.23083122505921</v>
      </c>
      <c r="X65" s="34">
        <f>IF(X64&lt;Cleanup!$B$10,X64+($W65-$W64),Cleanup!$C$10)</f>
        <v>471.23083122505921</v>
      </c>
      <c r="Y65" s="34">
        <f>IF(Y64&lt;Cleanup!$B$13,Y64+($W65-$W64),Cleanup!$C$13)</f>
        <v>471.23083122505921</v>
      </c>
      <c r="Z65" s="34">
        <f>IF(Z64&lt;Cleanup!$B$14,Z64+($W65-$W64),Cleanup!$C$14)</f>
        <v>471.23083122505921</v>
      </c>
      <c r="AA65" s="34">
        <f>IF(AA64&lt;Cleanup!$B$15,AA64+($W65-$W64),Cleanup!$C$15)</f>
        <v>471.23083122505921</v>
      </c>
      <c r="AB65" s="34">
        <f>IF(AB64&lt;Cleanup!$B$16,AB64+($W65-$W64),Cleanup!$C$16)</f>
        <v>471.23083122505921</v>
      </c>
      <c r="AC65" s="34">
        <f>IF(AC64&lt;Cleanup!$B$17,AC64+($W65-$W64),Cleanup!$C$17)</f>
        <v>471.23083122505921</v>
      </c>
      <c r="AD65" s="34">
        <f>IF(AD64&lt;Cleanup!$B$20,AD64+($W65-$W64),Cleanup!$C$20)</f>
        <v>0</v>
      </c>
      <c r="AE65" s="35">
        <f>IF(AE64&lt;Cleanup!$B$21,AE64+($W65-$W64),Cleanup!$C$21)</f>
        <v>0</v>
      </c>
    </row>
    <row r="66" spans="1:31" hidden="1" x14ac:dyDescent="0.2">
      <c r="A66" s="2"/>
      <c r="B66" s="1"/>
      <c r="C66" s="6">
        <f t="shared" si="16"/>
        <v>572</v>
      </c>
      <c r="D66" s="34">
        <f>IF(D65&lt;Cleanup!$B$10,D65+($C66-$C65),Cleanup!$C$10)</f>
        <v>414</v>
      </c>
      <c r="E66" s="34">
        <f>IF(E65&lt;Cleanup!$B$13,E65+($C66-$C65),Cleanup!$C$13)</f>
        <v>114</v>
      </c>
      <c r="F66" s="34">
        <f>IF(F65&lt;Cleanup!$B$14,F65+($C66-$C65),Cleanup!$C$14)</f>
        <v>189</v>
      </c>
      <c r="G66" s="34">
        <f>IF(G65&lt;Cleanup!$B$15,G65+($C66-$C65),Cleanup!$C$15)</f>
        <v>164</v>
      </c>
      <c r="H66" s="34">
        <f>IF(H65&lt;Cleanup!$B$16,H65+($C66-$C65),Cleanup!$C$16)</f>
        <v>114</v>
      </c>
      <c r="I66" s="34">
        <f>IF(I65&lt;Cleanup!$B$17,I65+($C66-$C65),Cleanup!$C$17)</f>
        <v>264</v>
      </c>
      <c r="J66" s="34">
        <f>IF(J65&lt;Cleanup!$B$20,J65+($C66-$C65),Cleanup!$C$20)</f>
        <v>0</v>
      </c>
      <c r="K66" s="34">
        <f>IF(K65&lt;Cleanup!$B$21,K65+($C66-$C65),Cleanup!$C$21)</f>
        <v>0</v>
      </c>
      <c r="L66" s="25"/>
      <c r="M66" s="6">
        <f t="shared" si="17"/>
        <v>1132</v>
      </c>
      <c r="N66" s="34">
        <f>IF(N65&lt;Cleanup!$B$10,N65+($M66-$M65),Cleanup!$C$10)</f>
        <v>456</v>
      </c>
      <c r="O66" s="34">
        <f>IF(O65&lt;Cleanup!$B$13,O65+($M66-$M65),Cleanup!$C$13)</f>
        <v>78</v>
      </c>
      <c r="P66" s="34">
        <f>IF(P65&lt;Cleanup!$B$14,P65+($M66-$M65),Cleanup!$C$14)</f>
        <v>231</v>
      </c>
      <c r="Q66" s="34">
        <f>IF(Q65&lt;Cleanup!$B$15,Q65+($M66-$M65),Cleanup!$C$15)</f>
        <v>206</v>
      </c>
      <c r="R66" s="34">
        <f>IF(R65&lt;Cleanup!$B$16,R65+($M66-$M65),Cleanup!$C$16)</f>
        <v>78</v>
      </c>
      <c r="S66" s="34">
        <f>IF(S65&lt;Cleanup!$B$17,S65+($M66-$M65),Cleanup!$C$17)</f>
        <v>384</v>
      </c>
      <c r="T66" s="34">
        <f>IF(T65&lt;Cleanup!$B$20,T65+($M66-$M65),Cleanup!$C$20)</f>
        <v>0</v>
      </c>
      <c r="U66" s="34">
        <f>IF(U65&lt;Cleanup!$B$21,U65+($M66-$M65),Cleanup!$C$21)</f>
        <v>0</v>
      </c>
      <c r="W66" s="6">
        <f t="shared" si="18"/>
        <v>575.56263698839689</v>
      </c>
      <c r="X66" s="34">
        <f>IF(X65&lt;Cleanup!$B$10,X65+($W66-$W65),Cleanup!$C$10)</f>
        <v>300</v>
      </c>
      <c r="Y66" s="34">
        <f>IF(Y65&lt;Cleanup!$B$13,Y65+($W66-$W65),Cleanup!$C$13)</f>
        <v>0</v>
      </c>
      <c r="Z66" s="34">
        <f>IF(Z65&lt;Cleanup!$B$14,Z65+($W66-$W65),Cleanup!$C$14)</f>
        <v>75</v>
      </c>
      <c r="AA66" s="34">
        <f>IF(AA65&lt;Cleanup!$B$15,AA65+($W66-$W65),Cleanup!$C$15)</f>
        <v>50</v>
      </c>
      <c r="AB66" s="34">
        <f>IF(AB65&lt;Cleanup!$B$16,AB65+($W66-$W65),Cleanup!$C$16)</f>
        <v>0</v>
      </c>
      <c r="AC66" s="34">
        <f>IF(AC65&lt;Cleanup!$B$17,AC65+($W66-$W65),Cleanup!$C$17)</f>
        <v>150</v>
      </c>
      <c r="AD66" s="34">
        <f>IF(AD65&lt;Cleanup!$B$20,AD65+($W66-$W65),Cleanup!$C$20)</f>
        <v>0</v>
      </c>
      <c r="AE66" s="35">
        <f>IF(AE65&lt;Cleanup!$B$21,AE65+($W66-$W65),Cleanup!$C$21)</f>
        <v>0</v>
      </c>
    </row>
    <row r="67" spans="1:31" hidden="1" x14ac:dyDescent="0.2">
      <c r="A67" s="2"/>
      <c r="B67" s="1"/>
      <c r="C67" s="6">
        <f t="shared" si="16"/>
        <v>610</v>
      </c>
      <c r="D67" s="34">
        <f>IF(D66&lt;Cleanup!$B$10,D66+($C67-$C66),Cleanup!$C$10)</f>
        <v>300</v>
      </c>
      <c r="E67" s="34">
        <f>IF(E66&lt;Cleanup!$B$13,E66+($C67-$C66),Cleanup!$C$13)</f>
        <v>152</v>
      </c>
      <c r="F67" s="34">
        <f>IF(F66&lt;Cleanup!$B$14,F66+($C67-$C66),Cleanup!$C$14)</f>
        <v>227</v>
      </c>
      <c r="G67" s="34">
        <f>IF(G66&lt;Cleanup!$B$15,G66+($C67-$C66),Cleanup!$C$15)</f>
        <v>202</v>
      </c>
      <c r="H67" s="34">
        <f>IF(H66&lt;Cleanup!$B$16,H66+($C67-$C66),Cleanup!$C$16)</f>
        <v>152</v>
      </c>
      <c r="I67" s="34">
        <f>IF(I66&lt;Cleanup!$B$17,I66+($C67-$C66),Cleanup!$C$17)</f>
        <v>302</v>
      </c>
      <c r="J67" s="34">
        <f>IF(J66&lt;Cleanup!$B$20,J66+($C67-$C66),Cleanup!$C$20)</f>
        <v>0</v>
      </c>
      <c r="K67" s="34">
        <f>IF(K66&lt;Cleanup!$B$21,K66+($C67-$C66),Cleanup!$C$21)</f>
        <v>0</v>
      </c>
      <c r="L67" s="25"/>
      <c r="M67" s="6">
        <f t="shared" si="17"/>
        <v>1210</v>
      </c>
      <c r="N67" s="34">
        <f>IF(N66&lt;Cleanup!$B$10,N66+($M67-$M66),Cleanup!$C$10)</f>
        <v>300</v>
      </c>
      <c r="O67" s="34">
        <f>IF(O66&lt;Cleanup!$B$13,O66+($M67-$M66),Cleanup!$C$13)</f>
        <v>156</v>
      </c>
      <c r="P67" s="34">
        <f>IF(P66&lt;Cleanup!$B$14,P66+($M67-$M66),Cleanup!$C$14)</f>
        <v>309</v>
      </c>
      <c r="Q67" s="34">
        <f>IF(Q66&lt;Cleanup!$B$15,Q66+($M67-$M66),Cleanup!$C$15)</f>
        <v>284</v>
      </c>
      <c r="R67" s="34">
        <f>IF(R66&lt;Cleanup!$B$16,R66+($M67-$M66),Cleanup!$C$16)</f>
        <v>156</v>
      </c>
      <c r="S67" s="34">
        <f>IF(S66&lt;Cleanup!$B$17,S66+($M67-$M66),Cleanup!$C$17)</f>
        <v>462</v>
      </c>
      <c r="T67" s="34">
        <f>IF(T66&lt;Cleanup!$B$20,T66+($M67-$M66),Cleanup!$C$20)</f>
        <v>0</v>
      </c>
      <c r="U67" s="34">
        <f>IF(U66&lt;Cleanup!$B$21,U66+($M67-$M66),Cleanup!$C$21)</f>
        <v>0</v>
      </c>
      <c r="W67" s="6">
        <f t="shared" si="18"/>
        <v>702.99379231156831</v>
      </c>
      <c r="X67" s="34">
        <f>IF(X66&lt;Cleanup!$B$10,X66+($W67-$W66),Cleanup!$C$10)</f>
        <v>427.43115532317142</v>
      </c>
      <c r="Y67" s="34">
        <f>IF(Y66&lt;Cleanup!$B$13,Y66+($W67-$W66),Cleanup!$C$13)</f>
        <v>127.43115532317142</v>
      </c>
      <c r="Z67" s="34">
        <f>IF(Z66&lt;Cleanup!$B$14,Z66+($W67-$W66),Cleanup!$C$14)</f>
        <v>202.43115532317142</v>
      </c>
      <c r="AA67" s="34">
        <f>IF(AA66&lt;Cleanup!$B$15,AA66+($W67-$W66),Cleanup!$C$15)</f>
        <v>177.43115532317142</v>
      </c>
      <c r="AB67" s="34">
        <f>IF(AB66&lt;Cleanup!$B$16,AB66+($W67-$W66),Cleanup!$C$16)</f>
        <v>127.43115532317142</v>
      </c>
      <c r="AC67" s="34">
        <f>IF(AC66&lt;Cleanup!$B$17,AC66+($W67-$W66),Cleanup!$C$17)</f>
        <v>277.43115532317142</v>
      </c>
      <c r="AD67" s="34">
        <f>IF(AD66&lt;Cleanup!$B$20,AD66+($W67-$W66),Cleanup!$C$20)</f>
        <v>0</v>
      </c>
      <c r="AE67" s="35">
        <f>IF(AE66&lt;Cleanup!$B$21,AE66+($W67-$W66),Cleanup!$C$21)</f>
        <v>0</v>
      </c>
    </row>
    <row r="68" spans="1:31" hidden="1" x14ac:dyDescent="0.2">
      <c r="A68" s="2"/>
      <c r="B68" s="1"/>
      <c r="C68" s="6">
        <f t="shared" si="16"/>
        <v>648</v>
      </c>
      <c r="D68" s="34">
        <f>IF(D67&lt;Cleanup!$B$10,D67+($C68-$C67),Cleanup!$C$10)</f>
        <v>338</v>
      </c>
      <c r="E68" s="34">
        <f>IF(E67&lt;Cleanup!$B$13,E67+($C68-$C67),Cleanup!$C$13)</f>
        <v>190</v>
      </c>
      <c r="F68" s="34">
        <f>IF(F67&lt;Cleanup!$B$14,F67+($C68-$C67),Cleanup!$C$14)</f>
        <v>265</v>
      </c>
      <c r="G68" s="34">
        <f>IF(G67&lt;Cleanup!$B$15,G67+($C68-$C67),Cleanup!$C$15)</f>
        <v>240</v>
      </c>
      <c r="H68" s="34">
        <f>IF(H67&lt;Cleanup!$B$16,H67+($C68-$C67),Cleanup!$C$16)</f>
        <v>190</v>
      </c>
      <c r="I68" s="34">
        <f>IF(I67&lt;Cleanup!$B$17,I67+($C68-$C67),Cleanup!$C$17)</f>
        <v>340</v>
      </c>
      <c r="J68" s="34">
        <f>IF(J67&lt;Cleanup!$B$20,J67+($C68-$C67),Cleanup!$C$20)</f>
        <v>0</v>
      </c>
      <c r="K68" s="34">
        <f>IF(K67&lt;Cleanup!$B$21,K67+($C68-$C67),Cleanup!$C$21)</f>
        <v>0</v>
      </c>
      <c r="L68" s="25"/>
      <c r="M68" s="6">
        <f t="shared" si="17"/>
        <v>1288</v>
      </c>
      <c r="N68" s="34">
        <f>IF(N67&lt;Cleanup!$B$10,N67+($M68-$M67),Cleanup!$C$10)</f>
        <v>378</v>
      </c>
      <c r="O68" s="34">
        <f>IF(O67&lt;Cleanup!$B$13,O67+($M68-$M67),Cleanup!$C$13)</f>
        <v>234</v>
      </c>
      <c r="P68" s="34">
        <f>IF(P67&lt;Cleanup!$B$14,P67+($M68-$M67),Cleanup!$C$14)</f>
        <v>387</v>
      </c>
      <c r="Q68" s="34">
        <f>IF(Q67&lt;Cleanup!$B$15,Q67+($M68-$M67),Cleanup!$C$15)</f>
        <v>362</v>
      </c>
      <c r="R68" s="34">
        <f>IF(R67&lt;Cleanup!$B$16,R67+($M68-$M67),Cleanup!$C$16)</f>
        <v>234</v>
      </c>
      <c r="S68" s="34">
        <f>IF(S67&lt;Cleanup!$B$17,S67+($M68-$M67),Cleanup!$C$17)</f>
        <v>150</v>
      </c>
      <c r="T68" s="34">
        <f>IF(T67&lt;Cleanup!$B$20,T67+($M68-$M67),Cleanup!$C$20)</f>
        <v>0</v>
      </c>
      <c r="U68" s="34">
        <f>IF(U67&lt;Cleanup!$B$21,U67+($M68-$M67),Cleanup!$C$21)</f>
        <v>0</v>
      </c>
      <c r="W68" s="6">
        <f t="shared" si="18"/>
        <v>858.63855689882735</v>
      </c>
      <c r="X68" s="34">
        <f>IF(X67&lt;Cleanup!$B$10,X67+($W68-$W67),Cleanup!$C$10)</f>
        <v>300</v>
      </c>
      <c r="Y68" s="34">
        <f>IF(Y67&lt;Cleanup!$B$13,Y67+($W68-$W67),Cleanup!$C$13)</f>
        <v>283.07591991043046</v>
      </c>
      <c r="Z68" s="34">
        <f>IF(Z67&lt;Cleanup!$B$14,Z67+($W68-$W67),Cleanup!$C$14)</f>
        <v>358.07591991043046</v>
      </c>
      <c r="AA68" s="34">
        <f>IF(AA67&lt;Cleanup!$B$15,AA67+($W68-$W67),Cleanup!$C$15)</f>
        <v>333.07591991043046</v>
      </c>
      <c r="AB68" s="34">
        <f>IF(AB67&lt;Cleanup!$B$16,AB67+($W68-$W67),Cleanup!$C$16)</f>
        <v>283.07591991043046</v>
      </c>
      <c r="AC68" s="34">
        <f>IF(AC67&lt;Cleanup!$B$17,AC67+($W68-$W67),Cleanup!$C$17)</f>
        <v>433.07591991043046</v>
      </c>
      <c r="AD68" s="34">
        <f>IF(AD67&lt;Cleanup!$B$20,AD67+($W68-$W67),Cleanup!$C$20)</f>
        <v>0</v>
      </c>
      <c r="AE68" s="35">
        <f>IF(AE67&lt;Cleanup!$B$21,AE67+($W68-$W67),Cleanup!$C$21)</f>
        <v>0</v>
      </c>
    </row>
    <row r="69" spans="1:31" hidden="1" x14ac:dyDescent="0.2">
      <c r="A69" s="2"/>
      <c r="B69" s="1"/>
      <c r="C69" s="6">
        <f t="shared" si="16"/>
        <v>686</v>
      </c>
      <c r="D69" s="34">
        <f>IF(D68&lt;Cleanup!$B$10,D68+($C69-$C68),Cleanup!$C$10)</f>
        <v>376</v>
      </c>
      <c r="E69" s="34">
        <f>IF(E68&lt;Cleanup!$B$13,E68+($C69-$C68),Cleanup!$C$13)</f>
        <v>228</v>
      </c>
      <c r="F69" s="34">
        <f>IF(F68&lt;Cleanup!$B$14,F68+($C69-$C68),Cleanup!$C$14)</f>
        <v>303</v>
      </c>
      <c r="G69" s="34">
        <f>IF(G68&lt;Cleanup!$B$15,G68+($C69-$C68),Cleanup!$C$15)</f>
        <v>278</v>
      </c>
      <c r="H69" s="34">
        <f>IF(H68&lt;Cleanup!$B$16,H68+($C69-$C68),Cleanup!$C$16)</f>
        <v>228</v>
      </c>
      <c r="I69" s="34">
        <f>IF(I68&lt;Cleanup!$B$17,I68+($C69-$C68),Cleanup!$C$17)</f>
        <v>378</v>
      </c>
      <c r="J69" s="34">
        <f>IF(J68&lt;Cleanup!$B$20,J68+($C69-$C68),Cleanup!$C$20)</f>
        <v>0</v>
      </c>
      <c r="K69" s="34">
        <f>IF(K68&lt;Cleanup!$B$21,K68+($C69-$C68),Cleanup!$C$21)</f>
        <v>0</v>
      </c>
      <c r="L69" s="25"/>
      <c r="M69" s="6">
        <f t="shared" si="17"/>
        <v>1366</v>
      </c>
      <c r="N69" s="34">
        <f>IF(N68&lt;Cleanup!$B$10,N68+($M69-$M68),Cleanup!$C$10)</f>
        <v>456</v>
      </c>
      <c r="O69" s="34">
        <f>IF(O68&lt;Cleanup!$B$13,O68+($M69-$M68),Cleanup!$C$13)</f>
        <v>312</v>
      </c>
      <c r="P69" s="34">
        <f>IF(P68&lt;Cleanup!$B$14,P68+($M69-$M68),Cleanup!$C$14)</f>
        <v>465</v>
      </c>
      <c r="Q69" s="34">
        <f>IF(Q68&lt;Cleanup!$B$15,Q68+($M69-$M68),Cleanup!$C$15)</f>
        <v>440</v>
      </c>
      <c r="R69" s="34">
        <f>IF(R68&lt;Cleanup!$B$16,R68+($M69-$M68),Cleanup!$C$16)</f>
        <v>312</v>
      </c>
      <c r="S69" s="34">
        <f>IF(S68&lt;Cleanup!$B$17,S68+($M69-$M68),Cleanup!$C$17)</f>
        <v>228</v>
      </c>
      <c r="T69" s="34">
        <f>IF(T68&lt;Cleanup!$B$20,T68+($M69-$M68),Cleanup!$C$20)</f>
        <v>0</v>
      </c>
      <c r="U69" s="34">
        <f>IF(U68&lt;Cleanup!$B$21,U68+($M69-$M68),Cleanup!$C$21)</f>
        <v>0</v>
      </c>
      <c r="W69" s="6">
        <f t="shared" si="18"/>
        <v>1048.7435016588959</v>
      </c>
      <c r="X69" s="34">
        <f>IF(X68&lt;Cleanup!$B$10,X68+($W69-$W68),Cleanup!$C$10)</f>
        <v>490.10494476006852</v>
      </c>
      <c r="Y69" s="34">
        <f>IF(Y68&lt;Cleanup!$B$13,Y68+($W69-$W68),Cleanup!$C$13)</f>
        <v>473.18086467049898</v>
      </c>
      <c r="Z69" s="34">
        <f>IF(Z68&lt;Cleanup!$B$14,Z68+($W69-$W68),Cleanup!$C$14)</f>
        <v>548.18086467049898</v>
      </c>
      <c r="AA69" s="34">
        <f>IF(AA68&lt;Cleanup!$B$15,AA68+($W69-$W68),Cleanup!$C$15)</f>
        <v>523.18086467049898</v>
      </c>
      <c r="AB69" s="34">
        <f>IF(AB68&lt;Cleanup!$B$16,AB68+($W69-$W68),Cleanup!$C$16)</f>
        <v>473.18086467049898</v>
      </c>
      <c r="AC69" s="34">
        <f>IF(AC68&lt;Cleanup!$B$17,AC68+($W69-$W68),Cleanup!$C$17)</f>
        <v>150</v>
      </c>
      <c r="AD69" s="34">
        <f>IF(AD68&lt;Cleanup!$B$20,AD68+($W69-$W68),Cleanup!$C$20)</f>
        <v>0</v>
      </c>
      <c r="AE69" s="35">
        <f>IF(AE68&lt;Cleanup!$B$21,AE68+($W69-$W68),Cleanup!$C$21)</f>
        <v>0</v>
      </c>
    </row>
    <row r="70" spans="1:31" hidden="1" x14ac:dyDescent="0.2">
      <c r="A70" s="2"/>
      <c r="B70" s="1"/>
      <c r="C70" s="6">
        <f t="shared" si="16"/>
        <v>724</v>
      </c>
      <c r="D70" s="34">
        <f>IF(D69&lt;Cleanup!$B$10,D69+($C70-$C69),Cleanup!$C$10)</f>
        <v>414</v>
      </c>
      <c r="E70" s="34">
        <f>IF(E69&lt;Cleanup!$B$13,E69+($C70-$C69),Cleanup!$C$13)</f>
        <v>266</v>
      </c>
      <c r="F70" s="34">
        <f>IF(F69&lt;Cleanup!$B$14,F69+($C70-$C69),Cleanup!$C$14)</f>
        <v>341</v>
      </c>
      <c r="G70" s="34">
        <f>IF(G69&lt;Cleanup!$B$15,G69+($C70-$C69),Cleanup!$C$15)</f>
        <v>316</v>
      </c>
      <c r="H70" s="34">
        <f>IF(H69&lt;Cleanup!$B$16,H69+($C70-$C69),Cleanup!$C$16)</f>
        <v>266</v>
      </c>
      <c r="I70" s="34">
        <f>IF(I69&lt;Cleanup!$B$17,I69+($C70-$C69),Cleanup!$C$17)</f>
        <v>416</v>
      </c>
      <c r="J70" s="34">
        <f>IF(J69&lt;Cleanup!$B$20,J69+($C70-$C69),Cleanup!$C$20)</f>
        <v>0</v>
      </c>
      <c r="K70" s="34">
        <f>IF(K69&lt;Cleanup!$B$21,K69+($C70-$C69),Cleanup!$C$21)</f>
        <v>0</v>
      </c>
      <c r="L70" s="25"/>
      <c r="M70" s="6">
        <f t="shared" si="17"/>
        <v>1444</v>
      </c>
      <c r="N70" s="34">
        <f>IF(N69&lt;Cleanup!$B$10,N69+($M70-$M69),Cleanup!$C$10)</f>
        <v>300</v>
      </c>
      <c r="O70" s="34">
        <f>IF(O69&lt;Cleanup!$B$13,O69+($M70-$M69),Cleanup!$C$13)</f>
        <v>390</v>
      </c>
      <c r="P70" s="34">
        <f>IF(P69&lt;Cleanup!$B$14,P69+($M70-$M69),Cleanup!$C$14)</f>
        <v>75</v>
      </c>
      <c r="Q70" s="34">
        <f>IF(Q69&lt;Cleanup!$B$15,Q69+($M70-$M69),Cleanup!$C$15)</f>
        <v>50</v>
      </c>
      <c r="R70" s="34">
        <f>IF(R69&lt;Cleanup!$B$16,R69+($M70-$M69),Cleanup!$C$16)</f>
        <v>390</v>
      </c>
      <c r="S70" s="34">
        <f>IF(S69&lt;Cleanup!$B$17,S69+($M70-$M69),Cleanup!$C$17)</f>
        <v>306</v>
      </c>
      <c r="T70" s="34">
        <f>IF(T69&lt;Cleanup!$B$20,T69+($M70-$M69),Cleanup!$C$20)</f>
        <v>0</v>
      </c>
      <c r="U70" s="34">
        <f>IF(U69&lt;Cleanup!$B$21,U69+($M70-$M69),Cleanup!$C$21)</f>
        <v>0</v>
      </c>
      <c r="W70" s="6">
        <f t="shared" si="18"/>
        <v>1280.9382055287297</v>
      </c>
      <c r="X70" s="34">
        <f>IF(X69&lt;Cleanup!$B$10,X69+($W70-$W69),Cleanup!$C$10)</f>
        <v>300</v>
      </c>
      <c r="Y70" s="34">
        <f>IF(Y69&lt;Cleanup!$B$13,Y69+($W70-$W69),Cleanup!$C$13)</f>
        <v>0</v>
      </c>
      <c r="Z70" s="34">
        <f>IF(Z69&lt;Cleanup!$B$14,Z69+($W70-$W69),Cleanup!$C$14)</f>
        <v>75</v>
      </c>
      <c r="AA70" s="34">
        <f>IF(AA69&lt;Cleanup!$B$15,AA69+($W70-$W69),Cleanup!$C$15)</f>
        <v>50</v>
      </c>
      <c r="AB70" s="34">
        <f>IF(AB69&lt;Cleanup!$B$16,AB69+($W70-$W69),Cleanup!$C$16)</f>
        <v>0</v>
      </c>
      <c r="AC70" s="34">
        <f>IF(AC69&lt;Cleanup!$B$17,AC69+($W70-$W69),Cleanup!$C$17)</f>
        <v>382.1947038698338</v>
      </c>
      <c r="AD70" s="34">
        <f>IF(AD69&lt;Cleanup!$B$20,AD69+($W70-$W69),Cleanup!$C$20)</f>
        <v>0</v>
      </c>
      <c r="AE70" s="35">
        <f>IF(AE69&lt;Cleanup!$B$21,AE69+($W70-$W69),Cleanup!$C$21)</f>
        <v>0</v>
      </c>
    </row>
    <row r="71" spans="1:31" hidden="1" x14ac:dyDescent="0.2">
      <c r="A71" s="2"/>
      <c r="B71" s="1"/>
      <c r="C71" s="6">
        <f t="shared" si="16"/>
        <v>762</v>
      </c>
      <c r="D71" s="34">
        <f>IF(D70&lt;Cleanup!$B$10,D70+($C71-$C70),Cleanup!$C$10)</f>
        <v>300</v>
      </c>
      <c r="E71" s="34">
        <f>IF(E70&lt;Cleanup!$B$13,E70+($C71-$C70),Cleanup!$C$13)</f>
        <v>304</v>
      </c>
      <c r="F71" s="34">
        <f>IF(F70&lt;Cleanup!$B$14,F70+($C71-$C70),Cleanup!$C$14)</f>
        <v>379</v>
      </c>
      <c r="G71" s="34">
        <f>IF(G70&lt;Cleanup!$B$15,G70+($C71-$C70),Cleanup!$C$15)</f>
        <v>354</v>
      </c>
      <c r="H71" s="34">
        <f>IF(H70&lt;Cleanup!$B$16,H70+($C71-$C70),Cleanup!$C$16)</f>
        <v>304</v>
      </c>
      <c r="I71" s="34">
        <f>IF(I70&lt;Cleanup!$B$17,I70+($C71-$C70),Cleanup!$C$17)</f>
        <v>150</v>
      </c>
      <c r="J71" s="34">
        <f>IF(J70&lt;Cleanup!$B$20,J70+($C71-$C70),Cleanup!$C$20)</f>
        <v>0</v>
      </c>
      <c r="K71" s="34">
        <f>IF(K70&lt;Cleanup!$B$21,K70+($C71-$C70),Cleanup!$C$21)</f>
        <v>0</v>
      </c>
      <c r="L71" s="25"/>
      <c r="M71" s="6">
        <f t="shared" si="17"/>
        <v>1522</v>
      </c>
      <c r="N71" s="34">
        <f>IF(N70&lt;Cleanup!$B$10,N70+($M71-$M70),Cleanup!$C$10)</f>
        <v>378</v>
      </c>
      <c r="O71" s="34">
        <f>IF(O70&lt;Cleanup!$B$13,O70+($M71-$M70),Cleanup!$C$13)</f>
        <v>468</v>
      </c>
      <c r="P71" s="34">
        <f>IF(P70&lt;Cleanup!$B$14,P70+($M71-$M70),Cleanup!$C$14)</f>
        <v>153</v>
      </c>
      <c r="Q71" s="34">
        <f>IF(Q70&lt;Cleanup!$B$15,Q70+($M71-$M70),Cleanup!$C$15)</f>
        <v>128</v>
      </c>
      <c r="R71" s="34">
        <f>IF(R70&lt;Cleanup!$B$16,R70+($M71-$M70),Cleanup!$C$16)</f>
        <v>468</v>
      </c>
      <c r="S71" s="34">
        <f>IF(S70&lt;Cleanup!$B$17,S70+($M71-$M70),Cleanup!$C$17)</f>
        <v>384</v>
      </c>
      <c r="T71" s="34">
        <f>IF(T70&lt;Cleanup!$B$20,T70+($M71-$M70),Cleanup!$C$20)</f>
        <v>0</v>
      </c>
      <c r="U71" s="34">
        <f>IF(U70&lt;Cleanup!$B$21,U70+($M71-$M70),Cleanup!$C$21)</f>
        <v>0</v>
      </c>
      <c r="W71" s="6">
        <f t="shared" si="18"/>
        <v>1564.5414572655291</v>
      </c>
      <c r="X71" s="34">
        <f>IF(X70&lt;Cleanup!$B$10,X70+($W71-$W70),Cleanup!$C$10)</f>
        <v>583.60325173679939</v>
      </c>
      <c r="Y71" s="34">
        <f>IF(Y70&lt;Cleanup!$B$13,Y70+($W71-$W70),Cleanup!$C$13)</f>
        <v>283.60325173679939</v>
      </c>
      <c r="Z71" s="34">
        <f>IF(Z70&lt;Cleanup!$B$14,Z70+($W71-$W70),Cleanup!$C$14)</f>
        <v>358.60325173679939</v>
      </c>
      <c r="AA71" s="34">
        <f>IF(AA70&lt;Cleanup!$B$15,AA70+($W71-$W70),Cleanup!$C$15)</f>
        <v>333.60325173679939</v>
      </c>
      <c r="AB71" s="34">
        <f>IF(AB70&lt;Cleanup!$B$16,AB70+($W71-$W70),Cleanup!$C$16)</f>
        <v>283.60325173679939</v>
      </c>
      <c r="AC71" s="34">
        <f>IF(AC70&lt;Cleanup!$B$17,AC70+($W71-$W70),Cleanup!$C$17)</f>
        <v>665.7979556066332</v>
      </c>
      <c r="AD71" s="34">
        <f>IF(AD70&lt;Cleanup!$B$20,AD70+($W71-$W70),Cleanup!$C$20)</f>
        <v>0</v>
      </c>
      <c r="AE71" s="35">
        <f>IF(AE70&lt;Cleanup!$B$21,AE70+($W71-$W70),Cleanup!$C$21)</f>
        <v>0</v>
      </c>
    </row>
    <row r="72" spans="1:31" ht="15.75" hidden="1" thickBot="1" x14ac:dyDescent="0.25">
      <c r="A72" s="2"/>
      <c r="B72" s="1"/>
      <c r="C72" s="6">
        <f t="shared" si="16"/>
        <v>800</v>
      </c>
      <c r="D72" s="36">
        <f>IF(D71&lt;Cleanup!$B$10,D71+($C72-$C71),Cleanup!$C$10)</f>
        <v>338</v>
      </c>
      <c r="E72" s="36">
        <f>IF(E71&lt;Cleanup!$B$13,E71+($C72-$C71),Cleanup!$C$13)</f>
        <v>342</v>
      </c>
      <c r="F72" s="36">
        <f>IF(F71&lt;Cleanup!$B$14,F71+($C72-$C71),Cleanup!$C$14)</f>
        <v>417</v>
      </c>
      <c r="G72" s="36">
        <f>IF(G71&lt;Cleanup!$B$15,G71+($C72-$C71),Cleanup!$C$15)</f>
        <v>392</v>
      </c>
      <c r="H72" s="36">
        <f>IF(H71&lt;Cleanup!$B$16,H71+($C72-$C71),Cleanup!$C$16)</f>
        <v>342</v>
      </c>
      <c r="I72" s="36">
        <f>IF(I71&lt;Cleanup!$B$17,I71+($C72-$C71),Cleanup!$C$17)</f>
        <v>188</v>
      </c>
      <c r="J72" s="36">
        <f>IF(J71&lt;Cleanup!$B$20,J71+($C72-$C71),Cleanup!$C$20)</f>
        <v>0</v>
      </c>
      <c r="K72" s="36">
        <f>IF(K71&lt;Cleanup!$B$21,K71+($C72-$C71),Cleanup!$C$21)</f>
        <v>0</v>
      </c>
      <c r="L72" s="25"/>
      <c r="M72" s="6">
        <f t="shared" si="17"/>
        <v>1600</v>
      </c>
      <c r="N72" s="36">
        <f>IF(N71&lt;Cleanup!$B$10,N71+($M72-$M71),Cleanup!$C$10)</f>
        <v>456</v>
      </c>
      <c r="O72" s="36">
        <f>IF(O71&lt;Cleanup!$B$13,O71+($M72-$M71),Cleanup!$C$13)</f>
        <v>0</v>
      </c>
      <c r="P72" s="36">
        <f>IF(P71&lt;Cleanup!$B$14,P71+($M72-$M71),Cleanup!$C$14)</f>
        <v>231</v>
      </c>
      <c r="Q72" s="36">
        <f>IF(Q71&lt;Cleanup!$B$15,Q71+($M72-$M71),Cleanup!$C$15)</f>
        <v>206</v>
      </c>
      <c r="R72" s="36">
        <f>IF(R71&lt;Cleanup!$B$16,R71+($M72-$M71),Cleanup!$C$16)</f>
        <v>0</v>
      </c>
      <c r="S72" s="36">
        <f>IF(S71&lt;Cleanup!$B$17,S71+($M72-$M71),Cleanup!$C$17)</f>
        <v>462</v>
      </c>
      <c r="T72" s="36">
        <f>IF(T71&lt;Cleanup!$B$20,T71+($M72-$M71),Cleanup!$C$20)</f>
        <v>0</v>
      </c>
      <c r="U72" s="36">
        <f>IF(U71&lt;Cleanup!$B$21,U71+($M72-$M71),Cleanup!$C$21)</f>
        <v>0</v>
      </c>
      <c r="W72" s="6">
        <f t="shared" si="18"/>
        <v>1910.9352511600482</v>
      </c>
      <c r="X72" s="36">
        <f>IF(X71&lt;Cleanup!$B$10,X71+($W72-$W71),Cleanup!$C$10)</f>
        <v>300</v>
      </c>
      <c r="Y72" s="36">
        <f>IF(Y71&lt;Cleanup!$B$13,Y71+($W72-$W71),Cleanup!$C$13)</f>
        <v>629.99704563131854</v>
      </c>
      <c r="Z72" s="36">
        <f>IF(Z71&lt;Cleanup!$B$14,Z71+($W72-$W71),Cleanup!$C$14)</f>
        <v>704.99704563131854</v>
      </c>
      <c r="AA72" s="36">
        <f>IF(AA71&lt;Cleanup!$B$15,AA71+($W72-$W71),Cleanup!$C$15)</f>
        <v>679.99704563131854</v>
      </c>
      <c r="AB72" s="36">
        <f>IF(AB71&lt;Cleanup!$B$16,AB71+($W72-$W71),Cleanup!$C$16)</f>
        <v>629.99704563131854</v>
      </c>
      <c r="AC72" s="36">
        <f>IF(AC71&lt;Cleanup!$B$17,AC71+($W72-$W71),Cleanup!$C$17)</f>
        <v>150</v>
      </c>
      <c r="AD72" s="36">
        <f>IF(AD71&lt;Cleanup!$B$20,AD71+($W72-$W71),Cleanup!$C$20)</f>
        <v>0</v>
      </c>
      <c r="AE72" s="38">
        <f>IF(AE71&lt;Cleanup!$B$21,AE71+($W72-$W71),Cleanup!$C$21)</f>
        <v>0</v>
      </c>
    </row>
    <row r="73" spans="1:31" hidden="1" x14ac:dyDescent="0.2">
      <c r="A73" s="2"/>
      <c r="B73" s="1"/>
      <c r="C73" s="1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</row>
    <row r="74" spans="1:31" x14ac:dyDescent="0.2">
      <c r="A74" s="2"/>
      <c r="B74" s="1"/>
      <c r="C74" s="1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</row>
    <row r="75" spans="1:31" x14ac:dyDescent="0.2">
      <c r="A75" s="2"/>
      <c r="B75" s="1"/>
      <c r="C75" s="1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</row>
    <row r="76" spans="1:31" x14ac:dyDescent="0.2">
      <c r="A76" s="2"/>
      <c r="B76" s="1"/>
      <c r="C76" s="1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</row>
    <row r="77" spans="1:31" x14ac:dyDescent="0.2">
      <c r="A77" s="2"/>
      <c r="B77" s="1"/>
      <c r="C77" s="1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</row>
    <row r="78" spans="1:31" x14ac:dyDescent="0.2">
      <c r="A78" s="2"/>
      <c r="B78" s="1"/>
      <c r="C78" s="1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</row>
    <row r="79" spans="1:31" x14ac:dyDescent="0.2">
      <c r="A79" s="2"/>
      <c r="B79" s="1"/>
      <c r="C79" s="1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</row>
    <row r="80" spans="1:31" x14ac:dyDescent="0.2">
      <c r="A80" s="2"/>
      <c r="B80" s="1"/>
      <c r="C80" s="1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</row>
    <row r="81" spans="1:18" x14ac:dyDescent="0.2">
      <c r="A81" s="2"/>
      <c r="B81" s="1"/>
      <c r="C81" s="1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</row>
    <row r="82" spans="1:18" x14ac:dyDescent="0.2">
      <c r="A82" s="2"/>
      <c r="B82" s="1"/>
      <c r="C82" s="1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</row>
    <row r="83" spans="1:18" x14ac:dyDescent="0.2">
      <c r="A83" s="2"/>
      <c r="B83" s="1"/>
      <c r="C83" s="1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</row>
    <row r="84" spans="1:18" x14ac:dyDescent="0.2">
      <c r="A84" s="2"/>
      <c r="B84" s="1"/>
      <c r="C84" s="1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</row>
    <row r="85" spans="1:18" x14ac:dyDescent="0.2">
      <c r="A85" s="2"/>
      <c r="B85" s="1"/>
      <c r="C85" s="1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</row>
    <row r="86" spans="1:18" x14ac:dyDescent="0.2">
      <c r="A86" s="2"/>
      <c r="B86" s="1"/>
      <c r="C86" s="1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</row>
    <row r="87" spans="1:18" x14ac:dyDescent="0.2">
      <c r="A87" s="2"/>
      <c r="B87" s="1"/>
      <c r="C87" s="1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</row>
    <row r="88" spans="1:18" x14ac:dyDescent="0.2">
      <c r="A88" s="2"/>
      <c r="B88" s="1"/>
      <c r="C88" s="1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</row>
    <row r="89" spans="1:18" x14ac:dyDescent="0.2">
      <c r="A89" s="2"/>
      <c r="B89" s="1"/>
      <c r="C89" s="1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</row>
    <row r="90" spans="1:18" x14ac:dyDescent="0.2">
      <c r="A90" s="2"/>
      <c r="B90" s="1"/>
      <c r="C90" s="1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</row>
    <row r="91" spans="1:18" x14ac:dyDescent="0.2">
      <c r="A91" s="2"/>
      <c r="B91" s="1"/>
      <c r="C91" s="1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</row>
    <row r="92" spans="1:18" x14ac:dyDescent="0.2">
      <c r="A92" s="2"/>
      <c r="B92" s="1"/>
      <c r="C92" s="1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</row>
    <row r="93" spans="1:18" x14ac:dyDescent="0.2">
      <c r="A93" s="2"/>
      <c r="B93" s="1"/>
      <c r="C93" s="1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</row>
    <row r="94" spans="1:18" x14ac:dyDescent="0.2">
      <c r="A94" s="2"/>
      <c r="B94" s="1"/>
      <c r="C94" s="1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</row>
    <row r="95" spans="1:18" x14ac:dyDescent="0.2">
      <c r="A95" s="2"/>
      <c r="B95" s="1"/>
      <c r="C95" s="1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</row>
    <row r="96" spans="1:18" x14ac:dyDescent="0.2">
      <c r="A96" s="2"/>
      <c r="B96" s="1"/>
      <c r="C96" s="1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</row>
    <row r="97" spans="1:35" x14ac:dyDescent="0.2">
      <c r="A97" s="2"/>
      <c r="B97" s="1"/>
      <c r="C97" s="1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</row>
    <row r="98" spans="1:35" x14ac:dyDescent="0.2">
      <c r="A98" s="2"/>
      <c r="B98" s="1"/>
      <c r="C98" s="1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</row>
    <row r="99" spans="1:35" x14ac:dyDescent="0.2">
      <c r="A99" s="2"/>
      <c r="B99" s="1"/>
      <c r="C99" s="1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</row>
    <row r="100" spans="1:35" x14ac:dyDescent="0.2">
      <c r="A100" s="2"/>
      <c r="B100" s="1"/>
      <c r="C100" s="1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</row>
    <row r="101" spans="1:35" x14ac:dyDescent="0.2">
      <c r="A101" s="2"/>
      <c r="B101" s="1"/>
      <c r="C101" s="1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</row>
    <row r="102" spans="1:35" x14ac:dyDescent="0.2">
      <c r="A102" s="2"/>
      <c r="B102" s="1"/>
      <c r="C102" s="1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</row>
    <row r="103" spans="1:35" x14ac:dyDescent="0.2">
      <c r="A103" s="2"/>
      <c r="B103" s="1"/>
      <c r="C103" s="1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</row>
    <row r="104" spans="1:35" x14ac:dyDescent="0.2">
      <c r="A104" s="2"/>
      <c r="B104" s="1"/>
      <c r="C104" s="1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AI104" s="3"/>
    </row>
    <row r="105" spans="1:35" x14ac:dyDescent="0.2">
      <c r="A105" s="2"/>
      <c r="B105" s="1"/>
      <c r="C105" s="1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AI105" s="3"/>
    </row>
    <row r="106" spans="1:35" x14ac:dyDescent="0.2">
      <c r="A106" s="2"/>
      <c r="B106" s="1"/>
      <c r="C106" s="1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AI106" s="92"/>
    </row>
    <row r="107" spans="1:35" x14ac:dyDescent="0.2">
      <c r="A107" s="2"/>
      <c r="B107" s="1"/>
      <c r="C107" s="1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AI107" s="92"/>
    </row>
    <row r="108" spans="1:35" x14ac:dyDescent="0.2">
      <c r="A108" s="2"/>
      <c r="B108" s="1"/>
      <c r="C108" s="1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AI108" s="92"/>
    </row>
    <row r="109" spans="1:35" x14ac:dyDescent="0.2">
      <c r="A109" s="2"/>
      <c r="B109" s="1"/>
      <c r="C109" s="1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AI109" s="92"/>
    </row>
    <row r="110" spans="1:35" x14ac:dyDescent="0.2">
      <c r="A110" s="2"/>
      <c r="B110" s="1"/>
      <c r="C110" s="1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AI110" s="92"/>
    </row>
    <row r="111" spans="1:35" x14ac:dyDescent="0.2">
      <c r="A111" s="2"/>
      <c r="B111" s="1"/>
      <c r="C111" s="1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AI111" s="92"/>
    </row>
    <row r="112" spans="1:35" x14ac:dyDescent="0.2">
      <c r="A112" s="2"/>
      <c r="B112" s="1"/>
      <c r="C112" s="1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AI112" s="92"/>
    </row>
    <row r="113" spans="1:35" x14ac:dyDescent="0.2">
      <c r="A113" s="2"/>
      <c r="B113" s="1"/>
      <c r="C113" s="1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AI113" s="92"/>
    </row>
    <row r="114" spans="1:35" x14ac:dyDescent="0.2">
      <c r="A114" s="2"/>
      <c r="B114" s="1"/>
      <c r="C114" s="1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AI114" s="92"/>
    </row>
    <row r="115" spans="1:35" x14ac:dyDescent="0.2">
      <c r="A115" s="2"/>
      <c r="B115" s="1"/>
      <c r="C115" s="1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AI115" s="92"/>
    </row>
    <row r="116" spans="1:35" x14ac:dyDescent="0.2">
      <c r="A116" s="2"/>
      <c r="B116" s="1"/>
      <c r="C116" s="1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AI116" s="92"/>
    </row>
    <row r="117" spans="1:35" x14ac:dyDescent="0.2">
      <c r="A117" s="2"/>
      <c r="B117" s="1"/>
      <c r="C117" s="1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AI117" s="92"/>
    </row>
    <row r="118" spans="1:35" x14ac:dyDescent="0.2">
      <c r="A118" s="2"/>
      <c r="B118" s="1"/>
      <c r="C118" s="1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AI118" s="92"/>
    </row>
    <row r="119" spans="1:35" x14ac:dyDescent="0.2">
      <c r="A119" s="2"/>
      <c r="B119" s="1"/>
      <c r="C119" s="1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AI119" s="92"/>
    </row>
    <row r="120" spans="1:35" x14ac:dyDescent="0.2">
      <c r="A120" s="2"/>
      <c r="B120" s="1"/>
      <c r="C120" s="1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AI120" s="92"/>
    </row>
    <row r="121" spans="1:35" x14ac:dyDescent="0.2">
      <c r="A121" s="2"/>
      <c r="B121" s="1"/>
      <c r="C121" s="1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AI121" s="92"/>
    </row>
    <row r="122" spans="1:35" x14ac:dyDescent="0.2">
      <c r="A122" s="2"/>
      <c r="B122" s="1"/>
      <c r="C122" s="1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AI122" s="92"/>
    </row>
    <row r="123" spans="1:35" x14ac:dyDescent="0.2">
      <c r="A123" s="2"/>
      <c r="B123" s="1"/>
      <c r="C123" s="1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AI123" s="92"/>
    </row>
    <row r="124" spans="1:35" x14ac:dyDescent="0.2">
      <c r="A124" s="2"/>
      <c r="B124" s="1"/>
      <c r="C124" s="1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AI124" s="92"/>
    </row>
    <row r="125" spans="1:35" x14ac:dyDescent="0.2">
      <c r="A125" s="2"/>
      <c r="B125" s="1"/>
      <c r="C125" s="1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AI125" s="92"/>
    </row>
    <row r="126" spans="1:35" x14ac:dyDescent="0.2">
      <c r="A126" s="2"/>
      <c r="B126" s="1"/>
      <c r="C126" s="1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AI126" s="92"/>
    </row>
    <row r="127" spans="1:35" x14ac:dyDescent="0.2">
      <c r="A127" s="2"/>
      <c r="B127" s="1"/>
      <c r="C127" s="1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AI127" s="92"/>
    </row>
    <row r="128" spans="1:35" x14ac:dyDescent="0.2">
      <c r="A128" s="2"/>
      <c r="B128" s="1"/>
      <c r="C128" s="1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AI128" s="3"/>
    </row>
    <row r="129" spans="1:31" x14ac:dyDescent="0.2">
      <c r="A129" s="2"/>
      <c r="B129" s="1"/>
      <c r="C129" s="1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</row>
    <row r="130" spans="1:31" x14ac:dyDescent="0.2">
      <c r="A130" s="2"/>
      <c r="B130" s="1"/>
      <c r="C130" s="1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</row>
    <row r="131" spans="1:31" ht="18" customHeight="1" x14ac:dyDescent="0.3">
      <c r="B131" s="1"/>
      <c r="C131" s="1"/>
      <c r="D131" s="25"/>
      <c r="E131" s="115" t="s">
        <v>0</v>
      </c>
      <c r="F131" s="116"/>
      <c r="G131" s="25"/>
      <c r="H131" s="25"/>
      <c r="I131" s="25"/>
      <c r="J131" s="25"/>
      <c r="K131" s="25"/>
      <c r="L131" s="25"/>
      <c r="M131" s="25"/>
      <c r="N131" s="25"/>
      <c r="O131" s="117" t="s">
        <v>8</v>
      </c>
      <c r="P131" s="118"/>
      <c r="Q131" s="25"/>
      <c r="R131" s="25"/>
      <c r="Y131" s="119" t="s">
        <v>18</v>
      </c>
      <c r="Z131" s="120"/>
    </row>
    <row r="132" spans="1:31" ht="21.6" customHeight="1" x14ac:dyDescent="0.2">
      <c r="A132" s="52" t="s">
        <v>24</v>
      </c>
      <c r="B132" s="53"/>
      <c r="C132" s="54"/>
      <c r="D132" s="66" t="str">
        <f>Cleanup!$A$10</f>
        <v>Temporary Closure with No Remediation (Natural Recovery)</v>
      </c>
      <c r="E132" s="66" t="str">
        <f>Cleanup!$A$13</f>
        <v>Offsite landfilling</v>
      </c>
      <c r="F132" s="66" t="str">
        <f>Cleanup!$A$14</f>
        <v>Screening</v>
      </c>
      <c r="G132" s="66" t="str">
        <f>Cleanup!$A$15</f>
        <v>Screening and HCl leaching</v>
      </c>
      <c r="H132" s="66" t="str">
        <f>Cleanup!$A$16</f>
        <v>Offsite disposal</v>
      </c>
      <c r="I132" s="66" t="str">
        <f>Cleanup!$A$17</f>
        <v>Stabilization with phosphate amendment</v>
      </c>
      <c r="J132" s="66" t="str">
        <f>Cleanup!$A$20</f>
        <v>Onsite rebuilding</v>
      </c>
      <c r="K132" s="66" t="str">
        <f>Cleanup!$A$21</f>
        <v>Offsite rebuilding</v>
      </c>
      <c r="L132" s="42"/>
      <c r="M132" s="42"/>
      <c r="N132" s="66" t="str">
        <f>Cleanup!$A$10</f>
        <v>Temporary Closure with No Remediation (Natural Recovery)</v>
      </c>
      <c r="O132" s="66" t="str">
        <f>Cleanup!$A$13</f>
        <v>Offsite landfilling</v>
      </c>
      <c r="P132" s="66" t="str">
        <f>Cleanup!$A$14</f>
        <v>Screening</v>
      </c>
      <c r="Q132" s="66" t="str">
        <f>Cleanup!$A$15</f>
        <v>Screening and HCl leaching</v>
      </c>
      <c r="R132" s="66" t="str">
        <f>Cleanup!$A$16</f>
        <v>Offsite disposal</v>
      </c>
      <c r="S132" s="66" t="str">
        <f>Cleanup!$A$17</f>
        <v>Stabilization with phosphate amendment</v>
      </c>
      <c r="T132" s="66" t="str">
        <f>Cleanup!$A$20</f>
        <v>Onsite rebuilding</v>
      </c>
      <c r="U132" s="66" t="str">
        <f>Cleanup!$A$21</f>
        <v>Offsite rebuilding</v>
      </c>
      <c r="V132" s="43"/>
      <c r="W132" s="43"/>
      <c r="X132" s="66" t="str">
        <f>Cleanup!$A$10</f>
        <v>Temporary Closure with No Remediation (Natural Recovery)</v>
      </c>
      <c r="Y132" s="66" t="str">
        <f>Cleanup!$A$13</f>
        <v>Offsite landfilling</v>
      </c>
      <c r="Z132" s="66" t="str">
        <f>Cleanup!$A$14</f>
        <v>Screening</v>
      </c>
      <c r="AA132" s="66" t="str">
        <f>Cleanup!$A$15</f>
        <v>Screening and HCl leaching</v>
      </c>
      <c r="AB132" s="66" t="str">
        <f>Cleanup!$A$16</f>
        <v>Offsite disposal</v>
      </c>
      <c r="AC132" s="66" t="str">
        <f>Cleanup!$A$17</f>
        <v>Stabilization with phosphate amendment</v>
      </c>
      <c r="AD132" s="66" t="str">
        <f>Cleanup!$A$20</f>
        <v>Onsite rebuilding</v>
      </c>
      <c r="AE132" s="66" t="str">
        <f>Cleanup!$A$21</f>
        <v>Offsite rebuilding</v>
      </c>
    </row>
    <row r="133" spans="1:31" ht="22.15" customHeight="1" x14ac:dyDescent="0.2">
      <c r="A133" s="126"/>
      <c r="B133" s="127"/>
      <c r="C133" s="48">
        <v>1</v>
      </c>
      <c r="D133" s="47">
        <f>IF(D11&lt;Cleanup!$B$10,0,Cleanup!$F$10)</f>
        <v>0</v>
      </c>
      <c r="E133" s="47">
        <f>IF(E11&lt;Cleanup!$B$13,0,Cleanup!$F$13)</f>
        <v>0</v>
      </c>
      <c r="F133" s="47">
        <f>IF(F11&lt;Cleanup!$B$14,0,Cleanup!$F$14)</f>
        <v>0</v>
      </c>
      <c r="G133" s="47">
        <f>IF(G11&lt;Cleanup!$B$15,0,Cleanup!$F$15)</f>
        <v>0</v>
      </c>
      <c r="H133" s="47">
        <f>IF(H11&lt;Cleanup!$B$16,0,Cleanup!$F$16)</f>
        <v>0</v>
      </c>
      <c r="I133" s="47">
        <f>IF(I11&lt;Cleanup!$B$17,0,Cleanup!$F$17)</f>
        <v>0</v>
      </c>
      <c r="J133" s="47">
        <f>IF(J11&lt;Cleanup!$B$20,0,Cleanup!$F$20)</f>
        <v>0</v>
      </c>
      <c r="K133" s="47">
        <f>IF(K11&lt;Cleanup!$B$21,0,Cleanup!$F$21)</f>
        <v>0</v>
      </c>
      <c r="L133" s="42"/>
      <c r="M133" s="48">
        <v>1</v>
      </c>
      <c r="N133" s="47">
        <f>IF(N11&lt;Cleanup!$B$10,0,Cleanup!$F$10)</f>
        <v>0</v>
      </c>
      <c r="O133" s="47">
        <f>IF(O11&lt;Cleanup!$B$13,0,Cleanup!$F$13)</f>
        <v>0</v>
      </c>
      <c r="P133" s="47">
        <f>IF(P11&lt;Cleanup!$B$14,0,Cleanup!$F$14)</f>
        <v>0</v>
      </c>
      <c r="Q133" s="47">
        <f>IF(Q11&lt;Cleanup!$B$15,0,Cleanup!$F$15)</f>
        <v>0</v>
      </c>
      <c r="R133" s="47">
        <f>IF(R11&lt;Cleanup!$B$16,0,Cleanup!$F$16)</f>
        <v>0</v>
      </c>
      <c r="S133" s="47">
        <f>IF(S11&lt;Cleanup!$B$17,0,Cleanup!$F$17)</f>
        <v>0</v>
      </c>
      <c r="T133" s="47">
        <f>IF(T11&lt;Cleanup!$B$20,0,Cleanup!$F$20)</f>
        <v>0</v>
      </c>
      <c r="U133" s="47">
        <f>IF(U11&lt;Cleanup!$B$21,0,Cleanup!$F$21)</f>
        <v>0</v>
      </c>
      <c r="V133" s="43"/>
      <c r="W133" s="48">
        <v>1</v>
      </c>
      <c r="X133" s="47">
        <f>IF(X11&lt;Cleanup!$B$10,0,Cleanup!$F$10)</f>
        <v>0</v>
      </c>
      <c r="Y133" s="47">
        <f>IF(Y11&lt;Cleanup!$B$13,0,Cleanup!$F$13)</f>
        <v>0</v>
      </c>
      <c r="Z133" s="47">
        <f>IF(Z11&lt;Cleanup!$B$14,0,Cleanup!$F$14)</f>
        <v>0</v>
      </c>
      <c r="AA133" s="47">
        <f>IF(AA11&lt;Cleanup!$B$15,0,Cleanup!$F$15)</f>
        <v>0</v>
      </c>
      <c r="AB133" s="47">
        <f>IF(AB11&lt;Cleanup!$B$16,0,Cleanup!$F$16)</f>
        <v>0</v>
      </c>
      <c r="AC133" s="47">
        <f>IF(AC11&lt;Cleanup!$B$17,0,Cleanup!$F$17)</f>
        <v>0</v>
      </c>
      <c r="AD133" s="47">
        <f>IF(AD11&lt;Cleanup!$B$20,0,Cleanup!$F$20)</f>
        <v>0</v>
      </c>
      <c r="AE133" s="47">
        <f>IF(AE11&lt;Cleanup!$B$21,0,Cleanup!$F$21)</f>
        <v>0</v>
      </c>
    </row>
    <row r="134" spans="1:31" x14ac:dyDescent="0.2">
      <c r="A134" s="40"/>
      <c r="B134" s="41"/>
      <c r="C134" s="48">
        <v>2</v>
      </c>
      <c r="D134" s="47">
        <f>IF(D12&lt;Cleanup!$B$10,0,Cleanup!$F$10)</f>
        <v>0</v>
      </c>
      <c r="E134" s="47">
        <f>IF(E12&lt;Cleanup!$B$13,0,Cleanup!$F$13)</f>
        <v>0</v>
      </c>
      <c r="F134" s="47">
        <f>IF(F12&lt;Cleanup!$B$14,0,Cleanup!$F$14)</f>
        <v>0</v>
      </c>
      <c r="G134" s="47">
        <f>IF(G12&lt;Cleanup!$B$15,0,Cleanup!$F$15)</f>
        <v>0</v>
      </c>
      <c r="H134" s="47">
        <f>IF(H12&lt;Cleanup!$B$16,0,Cleanup!$F$16)</f>
        <v>0</v>
      </c>
      <c r="I134" s="47">
        <f>IF(I12&lt;Cleanup!$B$17,0,Cleanup!$F$17)</f>
        <v>0</v>
      </c>
      <c r="J134" s="47">
        <f>IF(J12&lt;Cleanup!$B$20,0,Cleanup!$F$20)</f>
        <v>0</v>
      </c>
      <c r="K134" s="47">
        <f>IF(K12&lt;Cleanup!$B$21,0,Cleanup!$F$21)</f>
        <v>0</v>
      </c>
      <c r="L134" s="45"/>
      <c r="M134" s="50">
        <v>2</v>
      </c>
      <c r="N134" s="47">
        <f>IF(N12&lt;Cleanup!$B$10,0,Cleanup!$F$10)</f>
        <v>0</v>
      </c>
      <c r="O134" s="47">
        <f>IF(O12&lt;Cleanup!$B$13,0,Cleanup!$F$13)</f>
        <v>0</v>
      </c>
      <c r="P134" s="47">
        <f>IF(P12&lt;Cleanup!$B$14,0,Cleanup!$F$14)</f>
        <v>0</v>
      </c>
      <c r="Q134" s="47">
        <f>IF(Q12&lt;Cleanup!$B$15,0,Cleanup!$F$15)</f>
        <v>0</v>
      </c>
      <c r="R134" s="47">
        <f>IF(R12&lt;Cleanup!$B$16,0,Cleanup!$F$16)</f>
        <v>0</v>
      </c>
      <c r="S134" s="47">
        <f>IF(S12&lt;Cleanup!$B$17,0,Cleanup!$F$17)</f>
        <v>0</v>
      </c>
      <c r="T134" s="47">
        <f>IF(T12&lt;Cleanup!$B$20,0,Cleanup!$F$20)</f>
        <v>0</v>
      </c>
      <c r="U134" s="47">
        <f>IF(U12&lt;Cleanup!$B$21,0,Cleanup!$F$21)</f>
        <v>0</v>
      </c>
      <c r="V134" s="46"/>
      <c r="W134" s="50">
        <v>2</v>
      </c>
      <c r="X134" s="47">
        <f>IF(X12&lt;Cleanup!$B$10,0,Cleanup!$F$10)</f>
        <v>0</v>
      </c>
      <c r="Y134" s="47">
        <f>IF(Y12&lt;Cleanup!$B$13,0,Cleanup!$F$13)</f>
        <v>0</v>
      </c>
      <c r="Z134" s="47">
        <f>IF(Z12&lt;Cleanup!$B$14,0,Cleanup!$F$14)</f>
        <v>0</v>
      </c>
      <c r="AA134" s="47">
        <f>IF(AA12&lt;Cleanup!$B$15,0,Cleanup!$F$15)</f>
        <v>0</v>
      </c>
      <c r="AB134" s="47">
        <f>IF(AB12&lt;Cleanup!$B$16,0,Cleanup!$F$16)</f>
        <v>0</v>
      </c>
      <c r="AC134" s="47">
        <f>IF(AC12&lt;Cleanup!$B$17,0,Cleanup!$F$17)</f>
        <v>0</v>
      </c>
      <c r="AD134" s="47">
        <f>IF(AD12&lt;Cleanup!$B$20,0,Cleanup!$F$20)</f>
        <v>0</v>
      </c>
      <c r="AE134" s="47">
        <f>IF(AE12&lt;Cleanup!$B$21,0,Cleanup!$F$21)</f>
        <v>0</v>
      </c>
    </row>
    <row r="135" spans="1:31" x14ac:dyDescent="0.2">
      <c r="A135" s="40"/>
      <c r="B135" s="41"/>
      <c r="C135" s="49">
        <v>3</v>
      </c>
      <c r="D135" s="47">
        <f>IF(D13&lt;Cleanup!$B$10,0,Cleanup!$F$10)</f>
        <v>0</v>
      </c>
      <c r="E135" s="47">
        <f>IF(E13&lt;Cleanup!$B$13,0,Cleanup!$F$13)</f>
        <v>0</v>
      </c>
      <c r="F135" s="47">
        <f>IF(F13&lt;Cleanup!$B$14,0,Cleanup!$F$14)</f>
        <v>0</v>
      </c>
      <c r="G135" s="47">
        <f>IF(G13&lt;Cleanup!$B$15,0,Cleanup!$F$15)</f>
        <v>0</v>
      </c>
      <c r="H135" s="47">
        <f>IF(H13&lt;Cleanup!$B$16,0,Cleanup!$F$16)</f>
        <v>0</v>
      </c>
      <c r="I135" s="47">
        <f>IF(I13&lt;Cleanup!$B$17,0,Cleanup!$F$17)</f>
        <v>0</v>
      </c>
      <c r="J135" s="47">
        <f>IF(J13&lt;Cleanup!$B$20,0,Cleanup!$F$20)</f>
        <v>0</v>
      </c>
      <c r="K135" s="47">
        <f>IF(K13&lt;Cleanup!$B$21,0,Cleanup!$F$21)</f>
        <v>0</v>
      </c>
      <c r="L135" s="44"/>
      <c r="M135" s="51">
        <v>3</v>
      </c>
      <c r="N135" s="47">
        <f>IF(N13&lt;Cleanup!$B$10,0,Cleanup!$F$10)</f>
        <v>0</v>
      </c>
      <c r="O135" s="47">
        <f>IF(O13&lt;Cleanup!$B$13,0,Cleanup!$F$13)</f>
        <v>0</v>
      </c>
      <c r="P135" s="47">
        <f>IF(P13&lt;Cleanup!$B$14,0,Cleanup!$F$14)</f>
        <v>0</v>
      </c>
      <c r="Q135" s="47">
        <f>IF(Q13&lt;Cleanup!$B$15,0,Cleanup!$F$15)</f>
        <v>0</v>
      </c>
      <c r="R135" s="47">
        <f>IF(R13&lt;Cleanup!$B$16,0,Cleanup!$F$16)</f>
        <v>0</v>
      </c>
      <c r="S135" s="47">
        <f>IF(S13&lt;Cleanup!$B$17,0,Cleanup!$F$17)</f>
        <v>0</v>
      </c>
      <c r="T135" s="47">
        <f>IF(T13&lt;Cleanup!$B$20,0,Cleanup!$F$20)</f>
        <v>0</v>
      </c>
      <c r="U135" s="47">
        <f>IF(U13&lt;Cleanup!$B$21,0,Cleanup!$F$21)</f>
        <v>0</v>
      </c>
      <c r="V135" s="46"/>
      <c r="W135" s="51">
        <v>3</v>
      </c>
      <c r="X135" s="47">
        <f>IF(X13&lt;Cleanup!$B$10,0,Cleanup!$F$10)</f>
        <v>0</v>
      </c>
      <c r="Y135" s="47">
        <f>IF(Y13&lt;Cleanup!$B$13,0,Cleanup!$F$13)</f>
        <v>0</v>
      </c>
      <c r="Z135" s="47">
        <f>IF(Z13&lt;Cleanup!$B$14,0,Cleanup!$F$14)</f>
        <v>0</v>
      </c>
      <c r="AA135" s="47">
        <f>IF(AA13&lt;Cleanup!$B$15,0,Cleanup!$F$15)</f>
        <v>0</v>
      </c>
      <c r="AB135" s="47">
        <f>IF(AB13&lt;Cleanup!$B$16,0,Cleanup!$F$16)</f>
        <v>0</v>
      </c>
      <c r="AC135" s="47">
        <f>IF(AC13&lt;Cleanup!$B$17,0,Cleanup!$F$17)</f>
        <v>0</v>
      </c>
      <c r="AD135" s="47">
        <f>IF(AD13&lt;Cleanup!$B$20,0,Cleanup!$F$20)</f>
        <v>0</v>
      </c>
      <c r="AE135" s="47">
        <f>IF(AE13&lt;Cleanup!$B$21,0,Cleanup!$F$21)</f>
        <v>0</v>
      </c>
    </row>
    <row r="136" spans="1:31" x14ac:dyDescent="0.2">
      <c r="A136" s="40"/>
      <c r="B136" s="40"/>
      <c r="C136" s="49">
        <v>4</v>
      </c>
      <c r="D136" s="47">
        <f>IF(D14&lt;Cleanup!$B$10,0,Cleanup!$F$10)</f>
        <v>0</v>
      </c>
      <c r="E136" s="47">
        <f>IF(E14&lt;Cleanup!$B$13,0,Cleanup!$F$13)</f>
        <v>0</v>
      </c>
      <c r="F136" s="47">
        <f>IF(F14&lt;Cleanup!$B$14,0,Cleanup!$F$14)</f>
        <v>0</v>
      </c>
      <c r="G136" s="47">
        <f>IF(G14&lt;Cleanup!$B$15,0,Cleanup!$F$15)</f>
        <v>0</v>
      </c>
      <c r="H136" s="47">
        <f>IF(H14&lt;Cleanup!$B$16,0,Cleanup!$F$16)</f>
        <v>0</v>
      </c>
      <c r="I136" s="47">
        <f>IF(I14&lt;Cleanup!$B$17,0,Cleanup!$F$17)</f>
        <v>0</v>
      </c>
      <c r="J136" s="47">
        <f>IF(J14&lt;Cleanup!$B$20,0,Cleanup!$F$20)</f>
        <v>0</v>
      </c>
      <c r="K136" s="47">
        <f>IF(K14&lt;Cleanup!$B$21,0,Cleanup!$F$21)</f>
        <v>0</v>
      </c>
      <c r="L136" s="46"/>
      <c r="M136" s="51">
        <v>4</v>
      </c>
      <c r="N136" s="47">
        <f>IF(N14&lt;Cleanup!$B$10,0,Cleanup!$F$10)</f>
        <v>350000</v>
      </c>
      <c r="O136" s="47">
        <f>IF(O14&lt;Cleanup!$B$13,0,Cleanup!$F$13)</f>
        <v>3010000</v>
      </c>
      <c r="P136" s="47">
        <f>IF(P14&lt;Cleanup!$B$14,0,Cleanup!$F$14)</f>
        <v>664500</v>
      </c>
      <c r="Q136" s="47">
        <f>IF(Q14&lt;Cleanup!$B$15,0,Cleanup!$F$15)</f>
        <v>1745000</v>
      </c>
      <c r="R136" s="47">
        <f>IF(R14&lt;Cleanup!$B$16,0,Cleanup!$F$16)</f>
        <v>2375000</v>
      </c>
      <c r="S136" s="47">
        <f>IF(S14&lt;Cleanup!$B$17,0,Cleanup!$F$17)</f>
        <v>312600</v>
      </c>
      <c r="T136" s="47">
        <f>IF(T14&lt;Cleanup!$B$20,0,Cleanup!$F$20)</f>
        <v>0</v>
      </c>
      <c r="U136" s="47">
        <f>IF(U14&lt;Cleanup!$B$21,0,Cleanup!$F$21)</f>
        <v>0</v>
      </c>
      <c r="V136" s="46"/>
      <c r="W136" s="51">
        <v>4</v>
      </c>
      <c r="X136" s="47">
        <f>IF(X14&lt;Cleanup!$B$10,0,Cleanup!$F$10)</f>
        <v>0</v>
      </c>
      <c r="Y136" s="47">
        <f>IF(Y14&lt;Cleanup!$B$13,0,Cleanup!$F$13)</f>
        <v>0</v>
      </c>
      <c r="Z136" s="47">
        <f>IF(Z14&lt;Cleanup!$B$14,0,Cleanup!$F$14)</f>
        <v>0</v>
      </c>
      <c r="AA136" s="47">
        <f>IF(AA14&lt;Cleanup!$B$15,0,Cleanup!$F$15)</f>
        <v>0</v>
      </c>
      <c r="AB136" s="47">
        <f>IF(AB14&lt;Cleanup!$B$16,0,Cleanup!$F$16)</f>
        <v>0</v>
      </c>
      <c r="AC136" s="47">
        <f>IF(AC14&lt;Cleanup!$B$17,0,Cleanup!$F$17)</f>
        <v>0</v>
      </c>
      <c r="AD136" s="47">
        <f>IF(AD14&lt;Cleanup!$B$20,0,Cleanup!$F$20)</f>
        <v>0</v>
      </c>
      <c r="AE136" s="47">
        <f>IF(AE14&lt;Cleanup!$B$21,0,Cleanup!$F$21)</f>
        <v>0</v>
      </c>
    </row>
    <row r="137" spans="1:31" x14ac:dyDescent="0.2">
      <c r="A137" s="40"/>
      <c r="B137" s="40"/>
      <c r="C137" s="49">
        <f>C136+1</f>
        <v>5</v>
      </c>
      <c r="D137" s="47">
        <f>IF(D15&lt;Cleanup!$B$10,0,Cleanup!$F$10)</f>
        <v>0</v>
      </c>
      <c r="E137" s="47">
        <f>IF(E15&lt;Cleanup!$B$13,0,Cleanup!$F$13)</f>
        <v>0</v>
      </c>
      <c r="F137" s="47">
        <f>IF(F15&lt;Cleanup!$B$14,0,Cleanup!$F$14)</f>
        <v>0</v>
      </c>
      <c r="G137" s="47">
        <f>IF(G15&lt;Cleanup!$B$15,0,Cleanup!$F$15)</f>
        <v>0</v>
      </c>
      <c r="H137" s="47">
        <f>IF(H15&lt;Cleanup!$B$16,0,Cleanup!$F$16)</f>
        <v>0</v>
      </c>
      <c r="I137" s="47">
        <f>IF(I15&lt;Cleanup!$B$17,0,Cleanup!$F$17)</f>
        <v>0</v>
      </c>
      <c r="J137" s="47">
        <f>IF(J15&lt;Cleanup!$B$20,0,Cleanup!$F$20)</f>
        <v>0</v>
      </c>
      <c r="K137" s="47">
        <f>IF(K15&lt;Cleanup!$B$21,0,Cleanup!$F$21)</f>
        <v>0</v>
      </c>
      <c r="L137" s="46"/>
      <c r="M137" s="51">
        <f>M136+1</f>
        <v>5</v>
      </c>
      <c r="N137" s="47">
        <f>IF(N15&lt;Cleanup!$B$10,0,Cleanup!$F$10)</f>
        <v>0</v>
      </c>
      <c r="O137" s="47">
        <f>IF(O15&lt;Cleanup!$B$13,0,Cleanup!$F$13)</f>
        <v>0</v>
      </c>
      <c r="P137" s="47">
        <f>IF(P15&lt;Cleanup!$B$14,0,Cleanup!$F$14)</f>
        <v>0</v>
      </c>
      <c r="Q137" s="47">
        <f>IF(Q15&lt;Cleanup!$B$15,0,Cleanup!$F$15)</f>
        <v>0</v>
      </c>
      <c r="R137" s="47">
        <f>IF(R15&lt;Cleanup!$B$16,0,Cleanup!$F$16)</f>
        <v>0</v>
      </c>
      <c r="S137" s="47">
        <f>IF(S15&lt;Cleanup!$B$17,0,Cleanup!$F$17)</f>
        <v>0</v>
      </c>
      <c r="T137" s="47">
        <f>IF(T15&lt;Cleanup!$B$20,0,Cleanup!$F$20)</f>
        <v>0</v>
      </c>
      <c r="U137" s="47">
        <f>IF(U15&lt;Cleanup!$B$21,0,Cleanup!$F$21)</f>
        <v>0</v>
      </c>
      <c r="V137" s="46"/>
      <c r="W137" s="51">
        <f>W136+1</f>
        <v>5</v>
      </c>
      <c r="X137" s="47">
        <f>IF(X15&lt;Cleanup!$B$10,0,Cleanup!$F$10)</f>
        <v>0</v>
      </c>
      <c r="Y137" s="47">
        <f>IF(Y15&lt;Cleanup!$B$13,0,Cleanup!$F$13)</f>
        <v>0</v>
      </c>
      <c r="Z137" s="47">
        <f>IF(Z15&lt;Cleanup!$B$14,0,Cleanup!$F$14)</f>
        <v>0</v>
      </c>
      <c r="AA137" s="47">
        <f>IF(AA15&lt;Cleanup!$B$15,0,Cleanup!$F$15)</f>
        <v>0</v>
      </c>
      <c r="AB137" s="47">
        <f>IF(AB15&lt;Cleanup!$B$16,0,Cleanup!$F$16)</f>
        <v>0</v>
      </c>
      <c r="AC137" s="47">
        <f>IF(AC15&lt;Cleanup!$B$17,0,Cleanup!$F$17)</f>
        <v>0</v>
      </c>
      <c r="AD137" s="47">
        <f>IF(AD15&lt;Cleanup!$B$20,0,Cleanup!$F$20)</f>
        <v>0</v>
      </c>
      <c r="AE137" s="47">
        <f>IF(AE15&lt;Cleanup!$B$21,0,Cleanup!$F$21)</f>
        <v>0</v>
      </c>
    </row>
    <row r="138" spans="1:31" x14ac:dyDescent="0.2">
      <c r="A138" s="40"/>
      <c r="B138" s="40"/>
      <c r="C138" s="49">
        <f t="shared" ref="C138:C152" si="19">C137+1</f>
        <v>6</v>
      </c>
      <c r="D138" s="47">
        <f>IF(D16&lt;Cleanup!$B$10,0,Cleanup!$F$10)</f>
        <v>0</v>
      </c>
      <c r="E138" s="47">
        <f>IF(E16&lt;Cleanup!$B$13,0,Cleanup!$F$13)</f>
        <v>0</v>
      </c>
      <c r="F138" s="47">
        <f>IF(F16&lt;Cleanup!$B$14,0,Cleanup!$F$14)</f>
        <v>0</v>
      </c>
      <c r="G138" s="47">
        <f>IF(G16&lt;Cleanup!$B$15,0,Cleanup!$F$15)</f>
        <v>0</v>
      </c>
      <c r="H138" s="47">
        <f>IF(H16&lt;Cleanup!$B$16,0,Cleanup!$F$16)</f>
        <v>0</v>
      </c>
      <c r="I138" s="47">
        <f>IF(I16&lt;Cleanup!$B$17,0,Cleanup!$F$17)</f>
        <v>0</v>
      </c>
      <c r="J138" s="47">
        <f>IF(J16&lt;Cleanup!$B$20,0,Cleanup!$F$20)</f>
        <v>0</v>
      </c>
      <c r="K138" s="47">
        <f>IF(K16&lt;Cleanup!$B$21,0,Cleanup!$F$21)</f>
        <v>0</v>
      </c>
      <c r="L138" s="46"/>
      <c r="M138" s="51">
        <f t="shared" ref="M138:M152" si="20">M137+1</f>
        <v>6</v>
      </c>
      <c r="N138" s="47">
        <f>IF(N16&lt;Cleanup!$B$10,0,Cleanup!$F$10)</f>
        <v>0</v>
      </c>
      <c r="O138" s="47">
        <f>IF(O16&lt;Cleanup!$B$13,0,Cleanup!$F$13)</f>
        <v>0</v>
      </c>
      <c r="P138" s="47">
        <f>IF(P16&lt;Cleanup!$B$14,0,Cleanup!$F$14)</f>
        <v>0</v>
      </c>
      <c r="Q138" s="47">
        <f>IF(Q16&lt;Cleanup!$B$15,0,Cleanup!$F$15)</f>
        <v>0</v>
      </c>
      <c r="R138" s="47">
        <f>IF(R16&lt;Cleanup!$B$16,0,Cleanup!$F$16)</f>
        <v>0</v>
      </c>
      <c r="S138" s="47">
        <f>IF(S16&lt;Cleanup!$B$17,0,Cleanup!$F$17)</f>
        <v>0</v>
      </c>
      <c r="T138" s="47">
        <f>IF(T16&lt;Cleanup!$B$20,0,Cleanup!$F$20)</f>
        <v>0</v>
      </c>
      <c r="U138" s="47">
        <f>IF(U16&lt;Cleanup!$B$21,0,Cleanup!$F$21)</f>
        <v>0</v>
      </c>
      <c r="V138" s="46"/>
      <c r="W138" s="51">
        <f t="shared" ref="W138:W152" si="21">W137+1</f>
        <v>6</v>
      </c>
      <c r="X138" s="47">
        <f>IF(X16&lt;Cleanup!$B$10,0,Cleanup!$F$10)</f>
        <v>0</v>
      </c>
      <c r="Y138" s="47">
        <f>IF(Y16&lt;Cleanup!$B$13,0,Cleanup!$F$13)</f>
        <v>0</v>
      </c>
      <c r="Z138" s="47">
        <f>IF(Z16&lt;Cleanup!$B$14,0,Cleanup!$F$14)</f>
        <v>0</v>
      </c>
      <c r="AA138" s="47">
        <f>IF(AA16&lt;Cleanup!$B$15,0,Cleanup!$F$15)</f>
        <v>0</v>
      </c>
      <c r="AB138" s="47">
        <f>IF(AB16&lt;Cleanup!$B$16,0,Cleanup!$F$16)</f>
        <v>0</v>
      </c>
      <c r="AC138" s="47">
        <f>IF(AC16&lt;Cleanup!$B$17,0,Cleanup!$F$17)</f>
        <v>0</v>
      </c>
      <c r="AD138" s="47">
        <f>IF(AD16&lt;Cleanup!$B$20,0,Cleanup!$F$20)</f>
        <v>0</v>
      </c>
      <c r="AE138" s="47">
        <f>IF(AE16&lt;Cleanup!$B$21,0,Cleanup!$F$21)</f>
        <v>0</v>
      </c>
    </row>
    <row r="139" spans="1:31" x14ac:dyDescent="0.2">
      <c r="A139" s="40"/>
      <c r="B139" s="40"/>
      <c r="C139" s="49">
        <f t="shared" si="19"/>
        <v>7</v>
      </c>
      <c r="D139" s="47">
        <f>IF(D17&lt;Cleanup!$B$10,0,Cleanup!$F$10)</f>
        <v>0</v>
      </c>
      <c r="E139" s="47">
        <f>IF(E17&lt;Cleanup!$B$13,0,Cleanup!$F$13)</f>
        <v>0</v>
      </c>
      <c r="F139" s="47">
        <f>IF(F17&lt;Cleanup!$B$14,0,Cleanup!$F$14)</f>
        <v>0</v>
      </c>
      <c r="G139" s="47">
        <f>IF(G17&lt;Cleanup!$B$15,0,Cleanup!$F$15)</f>
        <v>0</v>
      </c>
      <c r="H139" s="47">
        <f>IF(H17&lt;Cleanup!$B$16,0,Cleanup!$F$16)</f>
        <v>0</v>
      </c>
      <c r="I139" s="47">
        <f>IF(I17&lt;Cleanup!$B$17,0,Cleanup!$F$17)</f>
        <v>0</v>
      </c>
      <c r="J139" s="47">
        <f>IF(J17&lt;Cleanup!$B$20,0,Cleanup!$F$20)</f>
        <v>0</v>
      </c>
      <c r="K139" s="47">
        <f>IF(K17&lt;Cleanup!$B$21,0,Cleanup!$F$21)</f>
        <v>0</v>
      </c>
      <c r="L139" s="46"/>
      <c r="M139" s="51">
        <f t="shared" si="20"/>
        <v>7</v>
      </c>
      <c r="N139" s="47">
        <f>IF(N17&lt;Cleanup!$B$10,0,Cleanup!$F$10)</f>
        <v>350000</v>
      </c>
      <c r="O139" s="47">
        <f>IF(O17&lt;Cleanup!$B$13,0,Cleanup!$F$13)</f>
        <v>0</v>
      </c>
      <c r="P139" s="47">
        <f>IF(P17&lt;Cleanup!$B$14,0,Cleanup!$F$14)</f>
        <v>0</v>
      </c>
      <c r="Q139" s="47">
        <f>IF(Q17&lt;Cleanup!$B$15,0,Cleanup!$F$15)</f>
        <v>0</v>
      </c>
      <c r="R139" s="47">
        <f>IF(R17&lt;Cleanup!$B$16,0,Cleanup!$F$16)</f>
        <v>0</v>
      </c>
      <c r="S139" s="47">
        <f>IF(S17&lt;Cleanup!$B$17,0,Cleanup!$F$17)</f>
        <v>0</v>
      </c>
      <c r="T139" s="47">
        <f>IF(T17&lt;Cleanup!$B$20,0,Cleanup!$F$20)</f>
        <v>0</v>
      </c>
      <c r="U139" s="47">
        <f>IF(U17&lt;Cleanup!$B$21,0,Cleanup!$F$21)</f>
        <v>0</v>
      </c>
      <c r="V139" s="46"/>
      <c r="W139" s="51">
        <f t="shared" si="21"/>
        <v>7</v>
      </c>
      <c r="X139" s="47">
        <f>IF(X17&lt;Cleanup!$B$10,0,Cleanup!$F$10)</f>
        <v>0</v>
      </c>
      <c r="Y139" s="47">
        <f>IF(Y17&lt;Cleanup!$B$13,0,Cleanup!$F$13)</f>
        <v>0</v>
      </c>
      <c r="Z139" s="47">
        <f>IF(Z17&lt;Cleanup!$B$14,0,Cleanup!$F$14)</f>
        <v>0</v>
      </c>
      <c r="AA139" s="47">
        <f>IF(AA17&lt;Cleanup!$B$15,0,Cleanup!$F$15)</f>
        <v>0</v>
      </c>
      <c r="AB139" s="47">
        <f>IF(AB17&lt;Cleanup!$B$16,0,Cleanup!$F$16)</f>
        <v>0</v>
      </c>
      <c r="AC139" s="47">
        <f>IF(AC17&lt;Cleanup!$B$17,0,Cleanup!$F$17)</f>
        <v>0</v>
      </c>
      <c r="AD139" s="47">
        <f>IF(AD17&lt;Cleanup!$B$20,0,Cleanup!$F$20)</f>
        <v>0</v>
      </c>
      <c r="AE139" s="47">
        <f>IF(AE17&lt;Cleanup!$B$21,0,Cleanup!$F$21)</f>
        <v>0</v>
      </c>
    </row>
    <row r="140" spans="1:31" x14ac:dyDescent="0.2">
      <c r="A140" s="40"/>
      <c r="B140" s="40"/>
      <c r="C140" s="49">
        <f t="shared" si="19"/>
        <v>8</v>
      </c>
      <c r="D140" s="47">
        <f>IF(D18&lt;Cleanup!$B$10,0,Cleanup!$F$10)</f>
        <v>350000</v>
      </c>
      <c r="E140" s="47">
        <f>IF(E18&lt;Cleanup!$B$13,0,Cleanup!$F$13)</f>
        <v>3010000</v>
      </c>
      <c r="F140" s="47">
        <f>IF(F18&lt;Cleanup!$B$14,0,Cleanup!$F$14)</f>
        <v>664500</v>
      </c>
      <c r="G140" s="47">
        <f>IF(G18&lt;Cleanup!$B$15,0,Cleanup!$F$15)</f>
        <v>1745000</v>
      </c>
      <c r="H140" s="47">
        <f>IF(H18&lt;Cleanup!$B$16,0,Cleanup!$F$16)</f>
        <v>2375000</v>
      </c>
      <c r="I140" s="47">
        <f>IF(I18&lt;Cleanup!$B$17,0,Cleanup!$F$17)</f>
        <v>312600</v>
      </c>
      <c r="J140" s="47">
        <f>IF(J18&lt;Cleanup!$B$20,0,Cleanup!$F$20)</f>
        <v>0</v>
      </c>
      <c r="K140" s="47">
        <f>IF(K18&lt;Cleanup!$B$21,0,Cleanup!$F$21)</f>
        <v>0</v>
      </c>
      <c r="L140" s="46"/>
      <c r="M140" s="51">
        <f t="shared" si="20"/>
        <v>8</v>
      </c>
      <c r="N140" s="47">
        <f>IF(N18&lt;Cleanup!$B$10,0,Cleanup!$F$10)</f>
        <v>0</v>
      </c>
      <c r="O140" s="47">
        <f>IF(O18&lt;Cleanup!$B$13,0,Cleanup!$F$13)</f>
        <v>0</v>
      </c>
      <c r="P140" s="47">
        <f>IF(P18&lt;Cleanup!$B$14,0,Cleanup!$F$14)</f>
        <v>0</v>
      </c>
      <c r="Q140" s="47">
        <f>IF(Q18&lt;Cleanup!$B$15,0,Cleanup!$F$15)</f>
        <v>0</v>
      </c>
      <c r="R140" s="47">
        <f>IF(R18&lt;Cleanup!$B$16,0,Cleanup!$F$16)</f>
        <v>0</v>
      </c>
      <c r="S140" s="47">
        <f>IF(S18&lt;Cleanup!$B$17,0,Cleanup!$F$17)</f>
        <v>312600</v>
      </c>
      <c r="T140" s="47">
        <f>IF(T18&lt;Cleanup!$B$20,0,Cleanup!$F$20)</f>
        <v>0</v>
      </c>
      <c r="U140" s="47">
        <f>IF(U18&lt;Cleanup!$B$21,0,Cleanup!$F$21)</f>
        <v>0</v>
      </c>
      <c r="V140" s="46"/>
      <c r="W140" s="51">
        <f t="shared" si="21"/>
        <v>8</v>
      </c>
      <c r="X140" s="47">
        <f>IF(X18&lt;Cleanup!$B$10,0,Cleanup!$F$10)</f>
        <v>0</v>
      </c>
      <c r="Y140" s="47">
        <f>IF(Y18&lt;Cleanup!$B$13,0,Cleanup!$F$13)</f>
        <v>0</v>
      </c>
      <c r="Z140" s="47">
        <f>IF(Z18&lt;Cleanup!$B$14,0,Cleanup!$F$14)</f>
        <v>0</v>
      </c>
      <c r="AA140" s="47">
        <f>IF(AA18&lt;Cleanup!$B$15,0,Cleanup!$F$15)</f>
        <v>0</v>
      </c>
      <c r="AB140" s="47">
        <f>IF(AB18&lt;Cleanup!$B$16,0,Cleanup!$F$16)</f>
        <v>0</v>
      </c>
      <c r="AC140" s="47">
        <f>IF(AC18&lt;Cleanup!$B$17,0,Cleanup!$F$17)</f>
        <v>0</v>
      </c>
      <c r="AD140" s="47">
        <f>IF(AD18&lt;Cleanup!$B$20,0,Cleanup!$F$20)</f>
        <v>0</v>
      </c>
      <c r="AE140" s="47">
        <f>IF(AE18&lt;Cleanup!$B$21,0,Cleanup!$F$21)</f>
        <v>0</v>
      </c>
    </row>
    <row r="141" spans="1:31" x14ac:dyDescent="0.2">
      <c r="A141" s="40"/>
      <c r="B141" s="40"/>
      <c r="C141" s="49">
        <f t="shared" si="19"/>
        <v>9</v>
      </c>
      <c r="D141" s="47">
        <f>IF(D19&lt;Cleanup!$B$10,0,Cleanup!$F$10)</f>
        <v>0</v>
      </c>
      <c r="E141" s="47">
        <f>IF(E19&lt;Cleanup!$B$13,0,Cleanup!$F$13)</f>
        <v>0</v>
      </c>
      <c r="F141" s="47">
        <f>IF(F19&lt;Cleanup!$B$14,0,Cleanup!$F$14)</f>
        <v>0</v>
      </c>
      <c r="G141" s="47">
        <f>IF(G19&lt;Cleanup!$B$15,0,Cleanup!$F$15)</f>
        <v>0</v>
      </c>
      <c r="H141" s="47">
        <f>IF(H19&lt;Cleanup!$B$16,0,Cleanup!$F$16)</f>
        <v>0</v>
      </c>
      <c r="I141" s="47">
        <f>IF(I19&lt;Cleanup!$B$17,0,Cleanup!$F$17)</f>
        <v>0</v>
      </c>
      <c r="J141" s="47">
        <f>IF(J19&lt;Cleanup!$B$20,0,Cleanup!$F$20)</f>
        <v>0</v>
      </c>
      <c r="K141" s="47">
        <f>IF(K19&lt;Cleanup!$B$21,0,Cleanup!$F$21)</f>
        <v>0</v>
      </c>
      <c r="L141" s="46"/>
      <c r="M141" s="51">
        <f t="shared" si="20"/>
        <v>9</v>
      </c>
      <c r="N141" s="47">
        <f>IF(N19&lt;Cleanup!$B$10,0,Cleanup!$F$10)</f>
        <v>0</v>
      </c>
      <c r="O141" s="47">
        <f>IF(O19&lt;Cleanup!$B$13,0,Cleanup!$F$13)</f>
        <v>0</v>
      </c>
      <c r="P141" s="47">
        <f>IF(P19&lt;Cleanup!$B$14,0,Cleanup!$F$14)</f>
        <v>664500</v>
      </c>
      <c r="Q141" s="47">
        <f>IF(Q19&lt;Cleanup!$B$15,0,Cleanup!$F$15)</f>
        <v>1745000</v>
      </c>
      <c r="R141" s="47">
        <f>IF(R19&lt;Cleanup!$B$16,0,Cleanup!$F$16)</f>
        <v>0</v>
      </c>
      <c r="S141" s="47">
        <f>IF(S19&lt;Cleanup!$B$17,0,Cleanup!$F$17)</f>
        <v>0</v>
      </c>
      <c r="T141" s="47">
        <f>IF(T19&lt;Cleanup!$B$20,0,Cleanup!$F$20)</f>
        <v>0</v>
      </c>
      <c r="U141" s="47">
        <f>IF(U19&lt;Cleanup!$B$21,0,Cleanup!$F$21)</f>
        <v>0</v>
      </c>
      <c r="V141" s="46"/>
      <c r="W141" s="51">
        <f t="shared" si="21"/>
        <v>9</v>
      </c>
      <c r="X141" s="47">
        <f>IF(X19&lt;Cleanup!$B$10,0,Cleanup!$F$10)</f>
        <v>0</v>
      </c>
      <c r="Y141" s="47">
        <f>IF(Y19&lt;Cleanup!$B$13,0,Cleanup!$F$13)</f>
        <v>0</v>
      </c>
      <c r="Z141" s="47">
        <f>IF(Z19&lt;Cleanup!$B$14,0,Cleanup!$F$14)</f>
        <v>0</v>
      </c>
      <c r="AA141" s="47">
        <f>IF(AA19&lt;Cleanup!$B$15,0,Cleanup!$F$15)</f>
        <v>0</v>
      </c>
      <c r="AB141" s="47">
        <f>IF(AB19&lt;Cleanup!$B$16,0,Cleanup!$F$16)</f>
        <v>0</v>
      </c>
      <c r="AC141" s="47">
        <f>IF(AC19&lt;Cleanup!$B$17,0,Cleanup!$F$17)</f>
        <v>0</v>
      </c>
      <c r="AD141" s="47">
        <f>IF(AD19&lt;Cleanup!$B$20,0,Cleanup!$F$20)</f>
        <v>0</v>
      </c>
      <c r="AE141" s="47">
        <f>IF(AE19&lt;Cleanup!$B$21,0,Cleanup!$F$21)</f>
        <v>0</v>
      </c>
    </row>
    <row r="142" spans="1:31" x14ac:dyDescent="0.2">
      <c r="A142" s="40"/>
      <c r="B142" s="40"/>
      <c r="C142" s="49">
        <f t="shared" si="19"/>
        <v>10</v>
      </c>
      <c r="D142" s="47">
        <f>IF(D20&lt;Cleanup!$B$10,0,Cleanup!$F$10)</f>
        <v>0</v>
      </c>
      <c r="E142" s="47">
        <f>IF(E20&lt;Cleanup!$B$13,0,Cleanup!$F$13)</f>
        <v>0</v>
      </c>
      <c r="F142" s="47">
        <f>IF(F20&lt;Cleanup!$B$14,0,Cleanup!$F$14)</f>
        <v>0</v>
      </c>
      <c r="G142" s="47">
        <f>IF(G20&lt;Cleanup!$B$15,0,Cleanup!$F$15)</f>
        <v>0</v>
      </c>
      <c r="H142" s="47">
        <f>IF(H20&lt;Cleanup!$B$16,0,Cleanup!$F$16)</f>
        <v>0</v>
      </c>
      <c r="I142" s="47">
        <f>IF(I20&lt;Cleanup!$B$17,0,Cleanup!$F$17)</f>
        <v>0</v>
      </c>
      <c r="J142" s="47">
        <f>IF(J20&lt;Cleanup!$B$20,0,Cleanup!$F$20)</f>
        <v>0</v>
      </c>
      <c r="K142" s="47">
        <f>IF(K20&lt;Cleanup!$B$21,0,Cleanup!$F$21)</f>
        <v>0</v>
      </c>
      <c r="L142" s="46"/>
      <c r="M142" s="51">
        <f t="shared" si="20"/>
        <v>10</v>
      </c>
      <c r="N142" s="47">
        <f>IF(N20&lt;Cleanup!$B$10,0,Cleanup!$F$10)</f>
        <v>350000</v>
      </c>
      <c r="O142" s="47">
        <f>IF(O20&lt;Cleanup!$B$13,0,Cleanup!$F$13)</f>
        <v>3010000</v>
      </c>
      <c r="P142" s="47">
        <f>IF(P20&lt;Cleanup!$B$14,0,Cleanup!$F$14)</f>
        <v>0</v>
      </c>
      <c r="Q142" s="47">
        <f>IF(Q20&lt;Cleanup!$B$15,0,Cleanup!$F$15)</f>
        <v>0</v>
      </c>
      <c r="R142" s="47">
        <f>IF(R20&lt;Cleanup!$B$16,0,Cleanup!$F$16)</f>
        <v>2375000</v>
      </c>
      <c r="S142" s="47">
        <f>IF(S20&lt;Cleanup!$B$17,0,Cleanup!$F$17)</f>
        <v>0</v>
      </c>
      <c r="T142" s="47">
        <f>IF(T20&lt;Cleanup!$B$20,0,Cleanup!$F$20)</f>
        <v>0</v>
      </c>
      <c r="U142" s="47">
        <f>IF(U20&lt;Cleanup!$B$21,0,Cleanup!$F$21)</f>
        <v>0</v>
      </c>
      <c r="V142" s="46"/>
      <c r="W142" s="51">
        <f t="shared" si="21"/>
        <v>10</v>
      </c>
      <c r="X142" s="47">
        <f>IF(X20&lt;Cleanup!$B$10,0,Cleanup!$F$10)</f>
        <v>0</v>
      </c>
      <c r="Y142" s="47">
        <f>IF(Y20&lt;Cleanup!$B$13,0,Cleanup!$F$13)</f>
        <v>0</v>
      </c>
      <c r="Z142" s="47">
        <f>IF(Z20&lt;Cleanup!$B$14,0,Cleanup!$F$14)</f>
        <v>0</v>
      </c>
      <c r="AA142" s="47">
        <f>IF(AA20&lt;Cleanup!$B$15,0,Cleanup!$F$15)</f>
        <v>0</v>
      </c>
      <c r="AB142" s="47">
        <f>IF(AB20&lt;Cleanup!$B$16,0,Cleanup!$F$16)</f>
        <v>0</v>
      </c>
      <c r="AC142" s="47">
        <f>IF(AC20&lt;Cleanup!$B$17,0,Cleanup!$F$17)</f>
        <v>0</v>
      </c>
      <c r="AD142" s="47">
        <f>IF(AD20&lt;Cleanup!$B$20,0,Cleanup!$F$20)</f>
        <v>0</v>
      </c>
      <c r="AE142" s="47">
        <f>IF(AE20&lt;Cleanup!$B$21,0,Cleanup!$F$21)</f>
        <v>0</v>
      </c>
    </row>
    <row r="143" spans="1:31" x14ac:dyDescent="0.2">
      <c r="A143" s="40"/>
      <c r="B143" s="40"/>
      <c r="C143" s="49">
        <f t="shared" si="19"/>
        <v>11</v>
      </c>
      <c r="D143" s="47">
        <f>IF(D21&lt;Cleanup!$B$10,0,Cleanup!$F$10)</f>
        <v>0</v>
      </c>
      <c r="E143" s="47">
        <f>IF(E21&lt;Cleanup!$B$13,0,Cleanup!$F$13)</f>
        <v>0</v>
      </c>
      <c r="F143" s="47">
        <f>IF(F21&lt;Cleanup!$B$14,0,Cleanup!$F$14)</f>
        <v>0</v>
      </c>
      <c r="G143" s="47">
        <f>IF(G21&lt;Cleanup!$B$15,0,Cleanup!$F$15)</f>
        <v>0</v>
      </c>
      <c r="H143" s="47">
        <f>IF(H21&lt;Cleanup!$B$16,0,Cleanup!$F$16)</f>
        <v>0</v>
      </c>
      <c r="I143" s="47">
        <f>IF(I21&lt;Cleanup!$B$17,0,Cleanup!$F$17)</f>
        <v>0</v>
      </c>
      <c r="J143" s="47">
        <f>IF(J21&lt;Cleanup!$B$20,0,Cleanup!$F$20)</f>
        <v>0</v>
      </c>
      <c r="K143" s="47">
        <f>IF(K21&lt;Cleanup!$B$21,0,Cleanup!$F$21)</f>
        <v>0</v>
      </c>
      <c r="L143" s="46"/>
      <c r="M143" s="51">
        <f t="shared" si="20"/>
        <v>11</v>
      </c>
      <c r="N143" s="47">
        <f>IF(N21&lt;Cleanup!$B$10,0,Cleanup!$F$10)</f>
        <v>0</v>
      </c>
      <c r="O143" s="47">
        <f>IF(O21&lt;Cleanup!$B$13,0,Cleanup!$F$13)</f>
        <v>0</v>
      </c>
      <c r="P143" s="47">
        <f>IF(P21&lt;Cleanup!$B$14,0,Cleanup!$F$14)</f>
        <v>0</v>
      </c>
      <c r="Q143" s="47">
        <f>IF(Q21&lt;Cleanup!$B$15,0,Cleanup!$F$15)</f>
        <v>0</v>
      </c>
      <c r="R143" s="47">
        <f>IF(R21&lt;Cleanup!$B$16,0,Cleanup!$F$16)</f>
        <v>0</v>
      </c>
      <c r="S143" s="47">
        <f>IF(S21&lt;Cleanup!$B$17,0,Cleanup!$F$17)</f>
        <v>0</v>
      </c>
      <c r="T143" s="47">
        <f>IF(T21&lt;Cleanup!$B$20,0,Cleanup!$F$20)</f>
        <v>0</v>
      </c>
      <c r="U143" s="47">
        <f>IF(U21&lt;Cleanup!$B$21,0,Cleanup!$F$21)</f>
        <v>0</v>
      </c>
      <c r="V143" s="46"/>
      <c r="W143" s="51">
        <f t="shared" si="21"/>
        <v>11</v>
      </c>
      <c r="X143" s="47">
        <f>IF(X21&lt;Cleanup!$B$10,0,Cleanup!$F$10)</f>
        <v>350000</v>
      </c>
      <c r="Y143" s="47">
        <f>IF(Y21&lt;Cleanup!$B$13,0,Cleanup!$F$13)</f>
        <v>3010000</v>
      </c>
      <c r="Z143" s="47">
        <f>IF(Z21&lt;Cleanup!$B$14,0,Cleanup!$F$14)</f>
        <v>664500</v>
      </c>
      <c r="AA143" s="47">
        <f>IF(AA21&lt;Cleanup!$B$15,0,Cleanup!$F$15)</f>
        <v>1745000</v>
      </c>
      <c r="AB143" s="47">
        <f>IF(AB21&lt;Cleanup!$B$16,0,Cleanup!$F$16)</f>
        <v>2375000</v>
      </c>
      <c r="AC143" s="47">
        <f>IF(AC21&lt;Cleanup!$B$17,0,Cleanup!$F$17)</f>
        <v>312600</v>
      </c>
      <c r="AD143" s="47">
        <f>IF(AD21&lt;Cleanup!$B$20,0,Cleanup!$F$20)</f>
        <v>0</v>
      </c>
      <c r="AE143" s="47">
        <f>IF(AE21&lt;Cleanup!$B$21,0,Cleanup!$F$21)</f>
        <v>0</v>
      </c>
    </row>
    <row r="144" spans="1:31" x14ac:dyDescent="0.2">
      <c r="A144" s="40"/>
      <c r="B144" s="40"/>
      <c r="C144" s="49">
        <f t="shared" si="19"/>
        <v>12</v>
      </c>
      <c r="D144" s="47">
        <f>IF(D22&lt;Cleanup!$B$10,0,Cleanup!$F$10)</f>
        <v>350000</v>
      </c>
      <c r="E144" s="47">
        <f>IF(E22&lt;Cleanup!$B$13,0,Cleanup!$F$13)</f>
        <v>0</v>
      </c>
      <c r="F144" s="47">
        <f>IF(F22&lt;Cleanup!$B$14,0,Cleanup!$F$14)</f>
        <v>0</v>
      </c>
      <c r="G144" s="47">
        <f>IF(G22&lt;Cleanup!$B$15,0,Cleanup!$F$15)</f>
        <v>0</v>
      </c>
      <c r="H144" s="47">
        <f>IF(H22&lt;Cleanup!$B$16,0,Cleanup!$F$16)</f>
        <v>0</v>
      </c>
      <c r="I144" s="47">
        <f>IF(I22&lt;Cleanup!$B$17,0,Cleanup!$F$17)</f>
        <v>0</v>
      </c>
      <c r="J144" s="47">
        <f>IF(J22&lt;Cleanup!$B$20,0,Cleanup!$F$20)</f>
        <v>0</v>
      </c>
      <c r="K144" s="47">
        <f>IF(K22&lt;Cleanup!$B$21,0,Cleanup!$F$21)</f>
        <v>0</v>
      </c>
      <c r="L144" s="46"/>
      <c r="M144" s="51">
        <f t="shared" si="20"/>
        <v>12</v>
      </c>
      <c r="N144" s="47">
        <f>IF(N22&lt;Cleanup!$B$10,0,Cleanup!$F$10)</f>
        <v>0</v>
      </c>
      <c r="O144" s="47">
        <f>IF(O22&lt;Cleanup!$B$13,0,Cleanup!$F$13)</f>
        <v>0</v>
      </c>
      <c r="P144" s="47">
        <f>IF(P22&lt;Cleanup!$B$14,0,Cleanup!$F$14)</f>
        <v>0</v>
      </c>
      <c r="Q144" s="47">
        <f>IF(Q22&lt;Cleanup!$B$15,0,Cleanup!$F$15)</f>
        <v>0</v>
      </c>
      <c r="R144" s="47">
        <f>IF(R22&lt;Cleanup!$B$16,0,Cleanup!$F$16)</f>
        <v>0</v>
      </c>
      <c r="S144" s="47">
        <f>IF(S22&lt;Cleanup!$B$17,0,Cleanup!$F$17)</f>
        <v>312600</v>
      </c>
      <c r="T144" s="47">
        <f>IF(T22&lt;Cleanup!$B$20,0,Cleanup!$F$20)</f>
        <v>0</v>
      </c>
      <c r="U144" s="47">
        <f>IF(U22&lt;Cleanup!$B$21,0,Cleanup!$F$21)</f>
        <v>0</v>
      </c>
      <c r="V144" s="46"/>
      <c r="W144" s="51">
        <f t="shared" si="21"/>
        <v>12</v>
      </c>
      <c r="X144" s="47">
        <f>IF(X22&lt;Cleanup!$B$10,0,Cleanup!$F$10)</f>
        <v>0</v>
      </c>
      <c r="Y144" s="47">
        <f>IF(Y22&lt;Cleanup!$B$13,0,Cleanup!$F$13)</f>
        <v>0</v>
      </c>
      <c r="Z144" s="47">
        <f>IF(Z22&lt;Cleanup!$B$14,0,Cleanup!$F$14)</f>
        <v>0</v>
      </c>
      <c r="AA144" s="47">
        <f>IF(AA22&lt;Cleanup!$B$15,0,Cleanup!$F$15)</f>
        <v>0</v>
      </c>
      <c r="AB144" s="47">
        <f>IF(AB22&lt;Cleanup!$B$16,0,Cleanup!$F$16)</f>
        <v>0</v>
      </c>
      <c r="AC144" s="47">
        <f>IF(AC22&lt;Cleanup!$B$17,0,Cleanup!$F$17)</f>
        <v>0</v>
      </c>
      <c r="AD144" s="47">
        <f>IF(AD22&lt;Cleanup!$B$20,0,Cleanup!$F$20)</f>
        <v>0</v>
      </c>
      <c r="AE144" s="47">
        <f>IF(AE22&lt;Cleanup!$B$21,0,Cleanup!$F$21)</f>
        <v>0</v>
      </c>
    </row>
    <row r="145" spans="1:31" x14ac:dyDescent="0.2">
      <c r="A145" s="40"/>
      <c r="B145" s="40"/>
      <c r="C145" s="49">
        <f t="shared" si="19"/>
        <v>13</v>
      </c>
      <c r="D145" s="47">
        <f>IF(D23&lt;Cleanup!$B$10,0,Cleanup!$F$10)</f>
        <v>0</v>
      </c>
      <c r="E145" s="47">
        <f>IF(E23&lt;Cleanup!$B$13,0,Cleanup!$F$13)</f>
        <v>0</v>
      </c>
      <c r="F145" s="47">
        <f>IF(F23&lt;Cleanup!$B$14,0,Cleanup!$F$14)</f>
        <v>0</v>
      </c>
      <c r="G145" s="47">
        <f>IF(G23&lt;Cleanup!$B$15,0,Cleanup!$F$15)</f>
        <v>0</v>
      </c>
      <c r="H145" s="47">
        <f>IF(H23&lt;Cleanup!$B$16,0,Cleanup!$F$16)</f>
        <v>0</v>
      </c>
      <c r="I145" s="47">
        <f>IF(I23&lt;Cleanup!$B$17,0,Cleanup!$F$17)</f>
        <v>0</v>
      </c>
      <c r="J145" s="47">
        <f>IF(J23&lt;Cleanup!$B$20,0,Cleanup!$F$20)</f>
        <v>0</v>
      </c>
      <c r="K145" s="47">
        <f>IF(K23&lt;Cleanup!$B$21,0,Cleanup!$F$21)</f>
        <v>0</v>
      </c>
      <c r="L145" s="46"/>
      <c r="M145" s="51">
        <f t="shared" si="20"/>
        <v>13</v>
      </c>
      <c r="N145" s="47">
        <f>IF(N23&lt;Cleanup!$B$10,0,Cleanup!$F$10)</f>
        <v>350000</v>
      </c>
      <c r="O145" s="47">
        <f>IF(O23&lt;Cleanup!$B$13,0,Cleanup!$F$13)</f>
        <v>0</v>
      </c>
      <c r="P145" s="47">
        <f>IF(P23&lt;Cleanup!$B$14,0,Cleanup!$F$14)</f>
        <v>0</v>
      </c>
      <c r="Q145" s="47">
        <f>IF(Q23&lt;Cleanup!$B$15,0,Cleanup!$F$15)</f>
        <v>0</v>
      </c>
      <c r="R145" s="47">
        <f>IF(R23&lt;Cleanup!$B$16,0,Cleanup!$F$16)</f>
        <v>0</v>
      </c>
      <c r="S145" s="47">
        <f>IF(S23&lt;Cleanup!$B$17,0,Cleanup!$F$17)</f>
        <v>0</v>
      </c>
      <c r="T145" s="47">
        <f>IF(T23&lt;Cleanup!$B$20,0,Cleanup!$F$20)</f>
        <v>0</v>
      </c>
      <c r="U145" s="47">
        <f>IF(U23&lt;Cleanup!$B$21,0,Cleanup!$F$21)</f>
        <v>0</v>
      </c>
      <c r="V145" s="46"/>
      <c r="W145" s="51">
        <f t="shared" si="21"/>
        <v>13</v>
      </c>
      <c r="X145" s="47">
        <f>IF(X23&lt;Cleanup!$B$10,0,Cleanup!$F$10)</f>
        <v>350000</v>
      </c>
      <c r="Y145" s="47">
        <f>IF(Y23&lt;Cleanup!$B$13,0,Cleanup!$F$13)</f>
        <v>0</v>
      </c>
      <c r="Z145" s="47">
        <f>IF(Z23&lt;Cleanup!$B$14,0,Cleanup!$F$14)</f>
        <v>0</v>
      </c>
      <c r="AA145" s="47">
        <f>IF(AA23&lt;Cleanup!$B$15,0,Cleanup!$F$15)</f>
        <v>0</v>
      </c>
      <c r="AB145" s="47">
        <f>IF(AB23&lt;Cleanup!$B$16,0,Cleanup!$F$16)</f>
        <v>0</v>
      </c>
      <c r="AC145" s="47">
        <f>IF(AC23&lt;Cleanup!$B$17,0,Cleanup!$F$17)</f>
        <v>0</v>
      </c>
      <c r="AD145" s="47">
        <f>IF(AD23&lt;Cleanup!$B$20,0,Cleanup!$F$20)</f>
        <v>0</v>
      </c>
      <c r="AE145" s="47">
        <f>IF(AE23&lt;Cleanup!$B$21,0,Cleanup!$F$21)</f>
        <v>0</v>
      </c>
    </row>
    <row r="146" spans="1:31" x14ac:dyDescent="0.2">
      <c r="A146" s="40"/>
      <c r="B146" s="40"/>
      <c r="C146" s="49">
        <f t="shared" si="19"/>
        <v>14</v>
      </c>
      <c r="D146" s="47">
        <f>IF(D24&lt;Cleanup!$B$10,0,Cleanup!$F$10)</f>
        <v>0</v>
      </c>
      <c r="E146" s="47">
        <f>IF(E24&lt;Cleanup!$B$13,0,Cleanup!$F$13)</f>
        <v>0</v>
      </c>
      <c r="F146" s="47">
        <f>IF(F24&lt;Cleanup!$B$14,0,Cleanup!$F$14)</f>
        <v>0</v>
      </c>
      <c r="G146" s="47">
        <f>IF(G24&lt;Cleanup!$B$15,0,Cleanup!$F$15)</f>
        <v>0</v>
      </c>
      <c r="H146" s="47">
        <f>IF(H24&lt;Cleanup!$B$16,0,Cleanup!$F$16)</f>
        <v>0</v>
      </c>
      <c r="I146" s="47">
        <f>IF(I24&lt;Cleanup!$B$17,0,Cleanup!$F$17)</f>
        <v>0</v>
      </c>
      <c r="J146" s="47">
        <f>IF(J24&lt;Cleanup!$B$20,0,Cleanup!$F$20)</f>
        <v>0</v>
      </c>
      <c r="K146" s="47">
        <f>IF(K24&lt;Cleanup!$B$21,0,Cleanup!$F$21)</f>
        <v>0</v>
      </c>
      <c r="L146" s="46"/>
      <c r="M146" s="51">
        <f t="shared" si="20"/>
        <v>14</v>
      </c>
      <c r="N146" s="47">
        <f>IF(N24&lt;Cleanup!$B$10,0,Cleanup!$F$10)</f>
        <v>0</v>
      </c>
      <c r="O146" s="47">
        <f>IF(O24&lt;Cleanup!$B$13,0,Cleanup!$F$13)</f>
        <v>0</v>
      </c>
      <c r="P146" s="47">
        <f>IF(P24&lt;Cleanup!$B$14,0,Cleanup!$F$14)</f>
        <v>664500</v>
      </c>
      <c r="Q146" s="47">
        <f>IF(Q24&lt;Cleanup!$B$15,0,Cleanup!$F$15)</f>
        <v>1745000</v>
      </c>
      <c r="R146" s="47">
        <f>IF(R24&lt;Cleanup!$B$16,0,Cleanup!$F$16)</f>
        <v>0</v>
      </c>
      <c r="S146" s="47">
        <f>IF(S24&lt;Cleanup!$B$17,0,Cleanup!$F$17)</f>
        <v>0</v>
      </c>
      <c r="T146" s="47">
        <f>IF(T24&lt;Cleanup!$B$20,0,Cleanup!$F$20)</f>
        <v>0</v>
      </c>
      <c r="U146" s="47">
        <f>IF(U24&lt;Cleanup!$B$21,0,Cleanup!$F$21)</f>
        <v>0</v>
      </c>
      <c r="V146" s="46"/>
      <c r="W146" s="51">
        <f t="shared" si="21"/>
        <v>14</v>
      </c>
      <c r="X146" s="47">
        <f>IF(X24&lt;Cleanup!$B$10,0,Cleanup!$F$10)</f>
        <v>0</v>
      </c>
      <c r="Y146" s="47">
        <f>IF(Y24&lt;Cleanup!$B$13,0,Cleanup!$F$13)</f>
        <v>0</v>
      </c>
      <c r="Z146" s="47">
        <f>IF(Z24&lt;Cleanup!$B$14,0,Cleanup!$F$14)</f>
        <v>0</v>
      </c>
      <c r="AA146" s="47">
        <f>IF(AA24&lt;Cleanup!$B$15,0,Cleanup!$F$15)</f>
        <v>0</v>
      </c>
      <c r="AB146" s="47">
        <f>IF(AB24&lt;Cleanup!$B$16,0,Cleanup!$F$16)</f>
        <v>0</v>
      </c>
      <c r="AC146" s="47">
        <f>IF(AC24&lt;Cleanup!$B$17,0,Cleanup!$F$17)</f>
        <v>312600</v>
      </c>
      <c r="AD146" s="47">
        <f>IF(AD24&lt;Cleanup!$B$20,0,Cleanup!$F$20)</f>
        <v>0</v>
      </c>
      <c r="AE146" s="47">
        <f>IF(AE24&lt;Cleanup!$B$21,0,Cleanup!$F$21)</f>
        <v>0</v>
      </c>
    </row>
    <row r="147" spans="1:31" x14ac:dyDescent="0.2">
      <c r="A147" s="40"/>
      <c r="B147" s="40"/>
      <c r="C147" s="49">
        <f t="shared" si="19"/>
        <v>15</v>
      </c>
      <c r="D147" s="47">
        <f>IF(D25&lt;Cleanup!$B$10,0,Cleanup!$F$10)</f>
        <v>0</v>
      </c>
      <c r="E147" s="47">
        <f>IF(E25&lt;Cleanup!$B$13,0,Cleanup!$F$13)</f>
        <v>0</v>
      </c>
      <c r="F147" s="47">
        <f>IF(F25&lt;Cleanup!$B$14,0,Cleanup!$F$14)</f>
        <v>0</v>
      </c>
      <c r="G147" s="47">
        <f>IF(G25&lt;Cleanup!$B$15,0,Cleanup!$F$15)</f>
        <v>0</v>
      </c>
      <c r="H147" s="47">
        <f>IF(H25&lt;Cleanup!$B$16,0,Cleanup!$F$16)</f>
        <v>0</v>
      </c>
      <c r="I147" s="47">
        <f>IF(I25&lt;Cleanup!$B$17,0,Cleanup!$F$17)</f>
        <v>312600</v>
      </c>
      <c r="J147" s="47">
        <f>IF(J25&lt;Cleanup!$B$20,0,Cleanup!$F$20)</f>
        <v>0</v>
      </c>
      <c r="K147" s="47">
        <f>IF(K25&lt;Cleanup!$B$21,0,Cleanup!$F$21)</f>
        <v>0</v>
      </c>
      <c r="L147" s="46"/>
      <c r="M147" s="51">
        <f t="shared" si="20"/>
        <v>15</v>
      </c>
      <c r="N147" s="47">
        <f>IF(N25&lt;Cleanup!$B$10,0,Cleanup!$F$10)</f>
        <v>0</v>
      </c>
      <c r="O147" s="47">
        <f>IF(O25&lt;Cleanup!$B$13,0,Cleanup!$F$13)</f>
        <v>0</v>
      </c>
      <c r="P147" s="47">
        <f>IF(P25&lt;Cleanup!$B$14,0,Cleanup!$F$14)</f>
        <v>0</v>
      </c>
      <c r="Q147" s="47">
        <f>IF(Q25&lt;Cleanup!$B$15,0,Cleanup!$F$15)</f>
        <v>0</v>
      </c>
      <c r="R147" s="47">
        <f>IF(R25&lt;Cleanup!$B$16,0,Cleanup!$F$16)</f>
        <v>0</v>
      </c>
      <c r="S147" s="47">
        <f>IF(S25&lt;Cleanup!$B$17,0,Cleanup!$F$17)</f>
        <v>0</v>
      </c>
      <c r="T147" s="47">
        <f>IF(T25&lt;Cleanup!$B$20,0,Cleanup!$F$20)</f>
        <v>0</v>
      </c>
      <c r="U147" s="47">
        <f>IF(U25&lt;Cleanup!$B$21,0,Cleanup!$F$21)</f>
        <v>0</v>
      </c>
      <c r="V147" s="46"/>
      <c r="W147" s="51">
        <f t="shared" si="21"/>
        <v>15</v>
      </c>
      <c r="X147" s="47">
        <f>IF(X25&lt;Cleanup!$B$10,0,Cleanup!$F$10)</f>
        <v>350000</v>
      </c>
      <c r="Y147" s="47">
        <f>IF(Y25&lt;Cleanup!$B$13,0,Cleanup!$F$13)</f>
        <v>3010000</v>
      </c>
      <c r="Z147" s="47">
        <f>IF(Z25&lt;Cleanup!$B$14,0,Cleanup!$F$14)</f>
        <v>664500</v>
      </c>
      <c r="AA147" s="47">
        <f>IF(AA25&lt;Cleanup!$B$15,0,Cleanup!$F$15)</f>
        <v>1745000</v>
      </c>
      <c r="AB147" s="47">
        <f>IF(AB25&lt;Cleanup!$B$16,0,Cleanup!$F$16)</f>
        <v>2375000</v>
      </c>
      <c r="AC147" s="47">
        <f>IF(AC25&lt;Cleanup!$B$17,0,Cleanup!$F$17)</f>
        <v>0</v>
      </c>
      <c r="AD147" s="47">
        <f>IF(AD25&lt;Cleanup!$B$20,0,Cleanup!$F$20)</f>
        <v>0</v>
      </c>
      <c r="AE147" s="47">
        <f>IF(AE25&lt;Cleanup!$B$21,0,Cleanup!$F$21)</f>
        <v>0</v>
      </c>
    </row>
    <row r="148" spans="1:31" x14ac:dyDescent="0.2">
      <c r="A148" s="40"/>
      <c r="B148" s="40"/>
      <c r="C148" s="49">
        <f t="shared" si="19"/>
        <v>16</v>
      </c>
      <c r="D148" s="47">
        <f>IF(D26&lt;Cleanup!$B$10,0,Cleanup!$F$10)</f>
        <v>350000</v>
      </c>
      <c r="E148" s="47">
        <f>IF(E26&lt;Cleanup!$B$13,0,Cleanup!$F$13)</f>
        <v>0</v>
      </c>
      <c r="F148" s="47">
        <f>IF(F26&lt;Cleanup!$B$14,0,Cleanup!$F$14)</f>
        <v>664500</v>
      </c>
      <c r="G148" s="47">
        <f>IF(G26&lt;Cleanup!$B$15,0,Cleanup!$F$15)</f>
        <v>0</v>
      </c>
      <c r="H148" s="47">
        <f>IF(H26&lt;Cleanup!$B$16,0,Cleanup!$F$16)</f>
        <v>0</v>
      </c>
      <c r="I148" s="47">
        <f>IF(I26&lt;Cleanup!$B$17,0,Cleanup!$F$17)</f>
        <v>0</v>
      </c>
      <c r="J148" s="47">
        <f>IF(J26&lt;Cleanup!$B$20,0,Cleanup!$F$20)</f>
        <v>0</v>
      </c>
      <c r="K148" s="47">
        <f>IF(K26&lt;Cleanup!$B$21,0,Cleanup!$F$21)</f>
        <v>0</v>
      </c>
      <c r="L148" s="46"/>
      <c r="M148" s="51">
        <f t="shared" si="20"/>
        <v>16</v>
      </c>
      <c r="N148" s="47">
        <f>IF(N26&lt;Cleanup!$B$10,0,Cleanup!$F$10)</f>
        <v>350000</v>
      </c>
      <c r="O148" s="47">
        <f>IF(O26&lt;Cleanup!$B$13,0,Cleanup!$F$13)</f>
        <v>3010000</v>
      </c>
      <c r="P148" s="47">
        <f>IF(P26&lt;Cleanup!$B$14,0,Cleanup!$F$14)</f>
        <v>0</v>
      </c>
      <c r="Q148" s="47">
        <f>IF(Q26&lt;Cleanup!$B$15,0,Cleanup!$F$15)</f>
        <v>0</v>
      </c>
      <c r="R148" s="47">
        <f>IF(R26&lt;Cleanup!$B$16,0,Cleanup!$F$16)</f>
        <v>2375000</v>
      </c>
      <c r="S148" s="47">
        <f>IF(S26&lt;Cleanup!$B$17,0,Cleanup!$F$17)</f>
        <v>312600</v>
      </c>
      <c r="T148" s="47">
        <f>IF(T26&lt;Cleanup!$B$20,0,Cleanup!$F$20)</f>
        <v>0</v>
      </c>
      <c r="U148" s="47">
        <f>IF(U26&lt;Cleanup!$B$21,0,Cleanup!$F$21)</f>
        <v>0</v>
      </c>
      <c r="V148" s="46"/>
      <c r="W148" s="51">
        <f t="shared" si="21"/>
        <v>16</v>
      </c>
      <c r="X148" s="47">
        <f>IF(X26&lt;Cleanup!$B$10,0,Cleanup!$F$10)</f>
        <v>0</v>
      </c>
      <c r="Y148" s="47">
        <f>IF(Y26&lt;Cleanup!$B$13,0,Cleanup!$F$13)</f>
        <v>0</v>
      </c>
      <c r="Z148" s="47">
        <f>IF(Z26&lt;Cleanup!$B$14,0,Cleanup!$F$14)</f>
        <v>0</v>
      </c>
      <c r="AA148" s="47">
        <f>IF(AA26&lt;Cleanup!$B$15,0,Cleanup!$F$15)</f>
        <v>0</v>
      </c>
      <c r="AB148" s="47">
        <f>IF(AB26&lt;Cleanup!$B$16,0,Cleanup!$F$16)</f>
        <v>0</v>
      </c>
      <c r="AC148" s="47">
        <f>IF(AC26&lt;Cleanup!$B$17,0,Cleanup!$F$17)</f>
        <v>0</v>
      </c>
      <c r="AD148" s="47">
        <f>IF(AD26&lt;Cleanup!$B$20,0,Cleanup!$F$20)</f>
        <v>0</v>
      </c>
      <c r="AE148" s="47">
        <f>IF(AE26&lt;Cleanup!$B$21,0,Cleanup!$F$21)</f>
        <v>0</v>
      </c>
    </row>
    <row r="149" spans="1:31" x14ac:dyDescent="0.2">
      <c r="A149" s="40"/>
      <c r="B149" s="40"/>
      <c r="C149" s="49">
        <f t="shared" si="19"/>
        <v>17</v>
      </c>
      <c r="D149" s="47">
        <f>IF(D27&lt;Cleanup!$B$10,0,Cleanup!$F$10)</f>
        <v>0</v>
      </c>
      <c r="E149" s="47">
        <f>IF(E27&lt;Cleanup!$B$13,0,Cleanup!$F$13)</f>
        <v>0</v>
      </c>
      <c r="F149" s="47">
        <f>IF(F27&lt;Cleanup!$B$14,0,Cleanup!$F$14)</f>
        <v>0</v>
      </c>
      <c r="G149" s="47">
        <f>IF(G27&lt;Cleanup!$B$15,0,Cleanup!$F$15)</f>
        <v>1745000</v>
      </c>
      <c r="H149" s="47">
        <f>IF(H27&lt;Cleanup!$B$16,0,Cleanup!$F$16)</f>
        <v>0</v>
      </c>
      <c r="I149" s="47">
        <f>IF(I27&lt;Cleanup!$B$17,0,Cleanup!$F$17)</f>
        <v>0</v>
      </c>
      <c r="J149" s="47">
        <f>IF(J27&lt;Cleanup!$B$20,0,Cleanup!$F$20)</f>
        <v>0</v>
      </c>
      <c r="K149" s="47">
        <f>IF(K27&lt;Cleanup!$B$21,0,Cleanup!$F$21)</f>
        <v>0</v>
      </c>
      <c r="L149" s="46"/>
      <c r="M149" s="51">
        <f t="shared" si="20"/>
        <v>17</v>
      </c>
      <c r="N149" s="47">
        <f>IF(N27&lt;Cleanup!$B$10,0,Cleanup!$F$10)</f>
        <v>0</v>
      </c>
      <c r="O149" s="47">
        <f>IF(O27&lt;Cleanup!$B$13,0,Cleanup!$F$13)</f>
        <v>0</v>
      </c>
      <c r="P149" s="47">
        <f>IF(P27&lt;Cleanup!$B$14,0,Cleanup!$F$14)</f>
        <v>0</v>
      </c>
      <c r="Q149" s="47">
        <f>IF(Q27&lt;Cleanup!$B$15,0,Cleanup!$F$15)</f>
        <v>0</v>
      </c>
      <c r="R149" s="47">
        <f>IF(R27&lt;Cleanup!$B$16,0,Cleanup!$F$16)</f>
        <v>0</v>
      </c>
      <c r="S149" s="47">
        <f>IF(S27&lt;Cleanup!$B$17,0,Cleanup!$F$17)</f>
        <v>0</v>
      </c>
      <c r="T149" s="47">
        <f>IF(T27&lt;Cleanup!$B$20,0,Cleanup!$F$20)</f>
        <v>0</v>
      </c>
      <c r="U149" s="47">
        <f>IF(U27&lt;Cleanup!$B$21,0,Cleanup!$F$21)</f>
        <v>0</v>
      </c>
      <c r="V149" s="46"/>
      <c r="W149" s="51">
        <f t="shared" si="21"/>
        <v>17</v>
      </c>
      <c r="X149" s="47">
        <f>IF(X27&lt;Cleanup!$B$10,0,Cleanup!$F$10)</f>
        <v>350000</v>
      </c>
      <c r="Y149" s="47">
        <f>IF(Y27&lt;Cleanup!$B$13,0,Cleanup!$F$13)</f>
        <v>0</v>
      </c>
      <c r="Z149" s="47">
        <f>IF(Z27&lt;Cleanup!$B$14,0,Cleanup!$F$14)</f>
        <v>0</v>
      </c>
      <c r="AA149" s="47">
        <f>IF(AA27&lt;Cleanup!$B$15,0,Cleanup!$F$15)</f>
        <v>0</v>
      </c>
      <c r="AB149" s="47">
        <f>IF(AB27&lt;Cleanup!$B$16,0,Cleanup!$F$16)</f>
        <v>0</v>
      </c>
      <c r="AC149" s="47">
        <f>IF(AC27&lt;Cleanup!$B$17,0,Cleanup!$F$17)</f>
        <v>312600</v>
      </c>
      <c r="AD149" s="47">
        <f>IF(AD27&lt;Cleanup!$B$20,0,Cleanup!$F$20)</f>
        <v>0</v>
      </c>
      <c r="AE149" s="47">
        <f>IF(AE27&lt;Cleanup!$B$21,0,Cleanup!$F$21)</f>
        <v>0</v>
      </c>
    </row>
    <row r="150" spans="1:31" x14ac:dyDescent="0.2">
      <c r="A150" s="40"/>
      <c r="B150" s="40"/>
      <c r="C150" s="49">
        <f t="shared" si="19"/>
        <v>18</v>
      </c>
      <c r="D150" s="47">
        <f>IF(D28&lt;Cleanup!$B$10,0,Cleanup!$F$10)</f>
        <v>0</v>
      </c>
      <c r="E150" s="47">
        <f>IF(E28&lt;Cleanup!$B$13,0,Cleanup!$F$13)</f>
        <v>3010000</v>
      </c>
      <c r="F150" s="47">
        <f>IF(F28&lt;Cleanup!$B$14,0,Cleanup!$F$14)</f>
        <v>0</v>
      </c>
      <c r="G150" s="47">
        <f>IF(G28&lt;Cleanup!$B$15,0,Cleanup!$F$15)</f>
        <v>0</v>
      </c>
      <c r="H150" s="47">
        <f>IF(H28&lt;Cleanup!$B$16,0,Cleanup!$F$16)</f>
        <v>2375000</v>
      </c>
      <c r="I150" s="47">
        <f>IF(I28&lt;Cleanup!$B$17,0,Cleanup!$F$17)</f>
        <v>0</v>
      </c>
      <c r="J150" s="47">
        <f>IF(J28&lt;Cleanup!$B$20,0,Cleanup!$F$20)</f>
        <v>0</v>
      </c>
      <c r="K150" s="47">
        <f>IF(K28&lt;Cleanup!$B$21,0,Cleanup!$F$21)</f>
        <v>0</v>
      </c>
      <c r="L150" s="46"/>
      <c r="M150" s="51">
        <f t="shared" si="20"/>
        <v>18</v>
      </c>
      <c r="N150" s="47">
        <f>IF(N28&lt;Cleanup!$B$10,0,Cleanup!$F$10)</f>
        <v>0</v>
      </c>
      <c r="O150" s="47">
        <f>IF(O28&lt;Cleanup!$B$13,0,Cleanup!$F$13)</f>
        <v>0</v>
      </c>
      <c r="P150" s="47">
        <f>IF(P28&lt;Cleanup!$B$14,0,Cleanup!$F$14)</f>
        <v>0</v>
      </c>
      <c r="Q150" s="47">
        <f>IF(Q28&lt;Cleanup!$B$15,0,Cleanup!$F$15)</f>
        <v>0</v>
      </c>
      <c r="R150" s="47">
        <f>IF(R28&lt;Cleanup!$B$16,0,Cleanup!$F$16)</f>
        <v>0</v>
      </c>
      <c r="S150" s="47">
        <f>IF(S28&lt;Cleanup!$B$17,0,Cleanup!$F$17)</f>
        <v>0</v>
      </c>
      <c r="T150" s="47">
        <f>IF(T28&lt;Cleanup!$B$20,0,Cleanup!$F$20)</f>
        <v>0</v>
      </c>
      <c r="U150" s="47">
        <f>IF(U28&lt;Cleanup!$B$21,0,Cleanup!$F$21)</f>
        <v>0</v>
      </c>
      <c r="V150" s="46"/>
      <c r="W150" s="51">
        <f t="shared" si="21"/>
        <v>18</v>
      </c>
      <c r="X150" s="47">
        <f>IF(X28&lt;Cleanup!$B$10,0,Cleanup!$F$10)</f>
        <v>0</v>
      </c>
      <c r="Y150" s="47">
        <f>IF(Y28&lt;Cleanup!$B$13,0,Cleanup!$F$13)</f>
        <v>3010000</v>
      </c>
      <c r="Z150" s="47">
        <f>IF(Z28&lt;Cleanup!$B$14,0,Cleanup!$F$14)</f>
        <v>664500</v>
      </c>
      <c r="AA150" s="47">
        <f>IF(AA28&lt;Cleanup!$B$15,0,Cleanup!$F$15)</f>
        <v>1745000</v>
      </c>
      <c r="AB150" s="47">
        <f>IF(AB28&lt;Cleanup!$B$16,0,Cleanup!$F$16)</f>
        <v>2375000</v>
      </c>
      <c r="AC150" s="47">
        <f>IF(AC28&lt;Cleanup!$B$17,0,Cleanup!$F$17)</f>
        <v>0</v>
      </c>
      <c r="AD150" s="47">
        <f>IF(AD28&lt;Cleanup!$B$20,0,Cleanup!$F$20)</f>
        <v>0</v>
      </c>
      <c r="AE150" s="47">
        <f>IF(AE28&lt;Cleanup!$B$21,0,Cleanup!$F$21)</f>
        <v>0</v>
      </c>
    </row>
    <row r="151" spans="1:31" x14ac:dyDescent="0.2">
      <c r="A151" s="40"/>
      <c r="B151" s="40"/>
      <c r="C151" s="49">
        <f t="shared" si="19"/>
        <v>19</v>
      </c>
      <c r="D151" s="47">
        <f>IF(D29&lt;Cleanup!$B$10,0,Cleanup!$F$10)</f>
        <v>0</v>
      </c>
      <c r="E151" s="47">
        <f>IF(E29&lt;Cleanup!$B$13,0,Cleanup!$F$13)</f>
        <v>0</v>
      </c>
      <c r="F151" s="47">
        <f>IF(F29&lt;Cleanup!$B$14,0,Cleanup!$F$14)</f>
        <v>0</v>
      </c>
      <c r="G151" s="47">
        <f>IF(G29&lt;Cleanup!$B$15,0,Cleanup!$F$15)</f>
        <v>0</v>
      </c>
      <c r="H151" s="47">
        <f>IF(H29&lt;Cleanup!$B$16,0,Cleanup!$F$16)</f>
        <v>0</v>
      </c>
      <c r="I151" s="47">
        <f>IF(I29&lt;Cleanup!$B$17,0,Cleanup!$F$17)</f>
        <v>0</v>
      </c>
      <c r="J151" s="47">
        <f>IF(J29&lt;Cleanup!$B$20,0,Cleanup!$F$20)</f>
        <v>0</v>
      </c>
      <c r="K151" s="47">
        <f>IF(K29&lt;Cleanup!$B$21,0,Cleanup!$F$21)</f>
        <v>0</v>
      </c>
      <c r="L151" s="46"/>
      <c r="M151" s="51">
        <f t="shared" si="20"/>
        <v>19</v>
      </c>
      <c r="N151" s="47">
        <f>IF(N29&lt;Cleanup!$B$10,0,Cleanup!$F$10)</f>
        <v>350000</v>
      </c>
      <c r="O151" s="47">
        <f>IF(O29&lt;Cleanup!$B$13,0,Cleanup!$F$13)</f>
        <v>0</v>
      </c>
      <c r="P151" s="47">
        <f>IF(P29&lt;Cleanup!$B$14,0,Cleanup!$F$14)</f>
        <v>664500</v>
      </c>
      <c r="Q151" s="47">
        <f>IF(Q29&lt;Cleanup!$B$15,0,Cleanup!$F$15)</f>
        <v>1745000</v>
      </c>
      <c r="R151" s="47">
        <f>IF(R29&lt;Cleanup!$B$16,0,Cleanup!$F$16)</f>
        <v>0</v>
      </c>
      <c r="S151" s="47">
        <f>IF(S29&lt;Cleanup!$B$17,0,Cleanup!$F$17)</f>
        <v>0</v>
      </c>
      <c r="T151" s="47">
        <f>IF(T29&lt;Cleanup!$B$20,0,Cleanup!$F$20)</f>
        <v>0</v>
      </c>
      <c r="U151" s="47">
        <f>IF(U29&lt;Cleanup!$B$21,0,Cleanup!$F$21)</f>
        <v>0</v>
      </c>
      <c r="V151" s="46"/>
      <c r="W151" s="51">
        <f t="shared" si="21"/>
        <v>19</v>
      </c>
      <c r="X151" s="47">
        <f>IF(X29&lt;Cleanup!$B$10,0,Cleanup!$F$10)</f>
        <v>350000</v>
      </c>
      <c r="Y151" s="47">
        <f>IF(Y29&lt;Cleanup!$B$13,0,Cleanup!$F$13)</f>
        <v>0</v>
      </c>
      <c r="Z151" s="47">
        <f>IF(Z29&lt;Cleanup!$B$14,0,Cleanup!$F$14)</f>
        <v>0</v>
      </c>
      <c r="AA151" s="47">
        <f>IF(AA29&lt;Cleanup!$B$15,0,Cleanup!$F$15)</f>
        <v>0</v>
      </c>
      <c r="AB151" s="47">
        <f>IF(AB29&lt;Cleanup!$B$16,0,Cleanup!$F$16)</f>
        <v>0</v>
      </c>
      <c r="AC151" s="47">
        <f>IF(AC29&lt;Cleanup!$B$17,0,Cleanup!$F$17)</f>
        <v>312600</v>
      </c>
      <c r="AD151" s="47">
        <f>IF(AD29&lt;Cleanup!$B$20,0,Cleanup!$F$20)</f>
        <v>0</v>
      </c>
      <c r="AE151" s="47">
        <f>IF(AE29&lt;Cleanup!$B$21,0,Cleanup!$F$21)</f>
        <v>0</v>
      </c>
    </row>
    <row r="152" spans="1:31" x14ac:dyDescent="0.2">
      <c r="A152" s="40"/>
      <c r="B152" s="40"/>
      <c r="C152" s="49">
        <f t="shared" si="19"/>
        <v>20</v>
      </c>
      <c r="D152" s="47">
        <f>IF(D30&lt;Cleanup!$B$10,0,Cleanup!$F$10)</f>
        <v>350000</v>
      </c>
      <c r="E152" s="47">
        <f>IF(E30&lt;Cleanup!$B$13,0,Cleanup!$F$13)</f>
        <v>0</v>
      </c>
      <c r="F152" s="47">
        <f>IF(F30&lt;Cleanup!$B$14,0,Cleanup!$F$14)</f>
        <v>0</v>
      </c>
      <c r="G152" s="47">
        <f>IF(G30&lt;Cleanup!$B$15,0,Cleanup!$F$15)</f>
        <v>0</v>
      </c>
      <c r="H152" s="47">
        <f>IF(H30&lt;Cleanup!$B$16,0,Cleanup!$F$16)</f>
        <v>0</v>
      </c>
      <c r="I152" s="47">
        <f>IF(I30&lt;Cleanup!$B$17,0,Cleanup!$F$17)</f>
        <v>0</v>
      </c>
      <c r="J152" s="47">
        <f>IF(J30&lt;Cleanup!$B$20,0,Cleanup!$F$20)</f>
        <v>0</v>
      </c>
      <c r="K152" s="47">
        <f>IF(K30&lt;Cleanup!$B$21,0,Cleanup!$F$21)</f>
        <v>0</v>
      </c>
      <c r="L152" s="46"/>
      <c r="M152" s="51">
        <f t="shared" si="20"/>
        <v>20</v>
      </c>
      <c r="N152" s="47">
        <f>IF(N30&lt;Cleanup!$B$10,0,Cleanup!$F$10)</f>
        <v>0</v>
      </c>
      <c r="O152" s="47">
        <f>IF(O30&lt;Cleanup!$B$13,0,Cleanup!$F$13)</f>
        <v>0</v>
      </c>
      <c r="P152" s="47">
        <f>IF(P30&lt;Cleanup!$B$14,0,Cleanup!$F$14)</f>
        <v>0</v>
      </c>
      <c r="Q152" s="47">
        <f>IF(Q30&lt;Cleanup!$B$15,0,Cleanup!$F$15)</f>
        <v>0</v>
      </c>
      <c r="R152" s="47">
        <f>IF(R30&lt;Cleanup!$B$16,0,Cleanup!$F$16)</f>
        <v>0</v>
      </c>
      <c r="S152" s="47">
        <f>IF(S30&lt;Cleanup!$B$17,0,Cleanup!$F$17)</f>
        <v>312600</v>
      </c>
      <c r="T152" s="47">
        <f>IF(T30&lt;Cleanup!$B$20,0,Cleanup!$F$20)</f>
        <v>0</v>
      </c>
      <c r="U152" s="47">
        <f>IF(U30&lt;Cleanup!$B$21,0,Cleanup!$F$21)</f>
        <v>0</v>
      </c>
      <c r="V152" s="46"/>
      <c r="W152" s="51">
        <f t="shared" si="21"/>
        <v>20</v>
      </c>
      <c r="X152" s="47">
        <f>IF(X30&lt;Cleanup!$B$10,0,Cleanup!$F$10)</f>
        <v>0</v>
      </c>
      <c r="Y152" s="47">
        <f>IF(Y30&lt;Cleanup!$B$13,0,Cleanup!$F$13)</f>
        <v>3010000</v>
      </c>
      <c r="Z152" s="47">
        <f>IF(Z30&lt;Cleanup!$B$14,0,Cleanup!$F$14)</f>
        <v>664500</v>
      </c>
      <c r="AA152" s="47">
        <f>IF(AA30&lt;Cleanup!$B$15,0,Cleanup!$F$15)</f>
        <v>1745000</v>
      </c>
      <c r="AB152" s="47">
        <f>IF(AB30&lt;Cleanup!$B$16,0,Cleanup!$F$16)</f>
        <v>2375000</v>
      </c>
      <c r="AC152" s="47">
        <f>IF(AC30&lt;Cleanup!$B$17,0,Cleanup!$F$17)</f>
        <v>0</v>
      </c>
      <c r="AD152" s="47">
        <f>IF(AD30&lt;Cleanup!$B$20,0,Cleanup!$F$20)</f>
        <v>0</v>
      </c>
      <c r="AE152" s="47">
        <f>IF(AE30&lt;Cleanup!$B$21,0,Cleanup!$F$21)</f>
        <v>0</v>
      </c>
    </row>
    <row r="153" spans="1:31" x14ac:dyDescent="0.2">
      <c r="A153" s="40"/>
      <c r="B153" s="40"/>
      <c r="C153" s="40"/>
      <c r="D153" s="44"/>
      <c r="E153" s="46"/>
      <c r="F153" s="46"/>
      <c r="G153" s="46"/>
      <c r="H153" s="44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x14ac:dyDescent="0.2">
      <c r="A154" s="40"/>
      <c r="B154" s="40"/>
      <c r="C154" s="40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idden="1" x14ac:dyDescent="0.2">
      <c r="A155" s="40"/>
      <c r="B155" s="40"/>
      <c r="C155" s="40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idden="1" x14ac:dyDescent="0.2">
      <c r="A156" s="40"/>
      <c r="B156" s="40"/>
      <c r="C156" s="40"/>
      <c r="D156" s="47">
        <f>IF(D32&lt;Cleanup!$B$10,0,Cleanup!$F$10)</f>
        <v>0</v>
      </c>
      <c r="E156" s="47">
        <f>IF(E32&lt;Cleanup!$B$13,0,Cleanup!$F$13)</f>
        <v>0</v>
      </c>
      <c r="F156" s="47">
        <f>IF(F32&lt;Cleanup!$B$14,0,Cleanup!$F$14)</f>
        <v>0</v>
      </c>
      <c r="G156" s="47">
        <f>IF(G32&lt;Cleanup!$B$15,0,Cleanup!$F$15)</f>
        <v>0</v>
      </c>
      <c r="H156" s="47">
        <f>IF(H32&lt;Cleanup!$B$16,0,Cleanup!$F$16)</f>
        <v>0</v>
      </c>
      <c r="I156" s="47">
        <f>IF(I32&lt;Cleanup!$B$17,0,Cleanup!$F$17)</f>
        <v>0</v>
      </c>
      <c r="J156" s="47">
        <f>IF(J32&lt;Cleanup!$B$20,0,Cleanup!$F$20)</f>
        <v>0</v>
      </c>
      <c r="K156" s="47">
        <f>IF(K32&lt;Cleanup!$B$21,0,Cleanup!$F$21)</f>
        <v>0</v>
      </c>
      <c r="L156" s="46"/>
      <c r="M156" s="46"/>
      <c r="N156" s="47">
        <f>IF(N32&lt;Cleanup!$B$10,0,Cleanup!$F$10)</f>
        <v>0</v>
      </c>
      <c r="O156" s="47">
        <f>IF(O32&lt;Cleanup!$B$13,0,Cleanup!$F$13)</f>
        <v>0</v>
      </c>
      <c r="P156" s="47">
        <f>IF(P32&lt;Cleanup!$B$14,0,Cleanup!$F$14)</f>
        <v>0</v>
      </c>
      <c r="Q156" s="47">
        <f>IF(Q32&lt;Cleanup!$B$15,0,Cleanup!$F$15)</f>
        <v>0</v>
      </c>
      <c r="R156" s="47">
        <f>IF(R32&lt;Cleanup!$B$16,0,Cleanup!$F$16)</f>
        <v>0</v>
      </c>
      <c r="S156" s="47">
        <f>IF(S32&lt;Cleanup!$B$17,0,Cleanup!$F$17)</f>
        <v>0</v>
      </c>
      <c r="T156" s="47">
        <f>IF(T32&lt;Cleanup!$B$20,0,Cleanup!$F$20)</f>
        <v>0</v>
      </c>
      <c r="U156" s="47">
        <f>IF(U32&lt;Cleanup!$B$21,0,Cleanup!$F$21)</f>
        <v>0</v>
      </c>
      <c r="V156" s="46"/>
      <c r="W156" s="46"/>
      <c r="X156" s="47">
        <f>IF(X32&lt;Cleanup!$B$10,0,Cleanup!$F$10)</f>
        <v>0</v>
      </c>
      <c r="Y156" s="47">
        <f>IF(Y32&lt;Cleanup!$B$13,0,Cleanup!$F$13)</f>
        <v>0</v>
      </c>
      <c r="Z156" s="47">
        <f>IF(Z32&lt;Cleanup!$B$14,0,Cleanup!$F$14)</f>
        <v>0</v>
      </c>
      <c r="AA156" s="47">
        <f>IF(AA32&lt;Cleanup!$B$15,0,Cleanup!$F$15)</f>
        <v>0</v>
      </c>
      <c r="AB156" s="47">
        <f>IF(AB32&lt;Cleanup!$B$16,0,Cleanup!$F$16)</f>
        <v>0</v>
      </c>
      <c r="AC156" s="47">
        <f>IF(AC32&lt;Cleanup!$B$17,0,Cleanup!$F$17)</f>
        <v>0</v>
      </c>
      <c r="AD156" s="47">
        <f>IF(AD32&lt;Cleanup!$B$20,0,Cleanup!$F$20)</f>
        <v>0</v>
      </c>
      <c r="AE156" s="47">
        <f>IF(AE32&lt;Cleanup!$B$21,0,Cleanup!$F$21)</f>
        <v>0</v>
      </c>
    </row>
    <row r="157" spans="1:31" hidden="1" x14ac:dyDescent="0.2">
      <c r="A157" s="40"/>
      <c r="C157" s="40" t="s">
        <v>27</v>
      </c>
      <c r="D157" s="47">
        <f>IF(D33&lt;Cleanup!$B$10,0,Cleanup!$F$10)</f>
        <v>0</v>
      </c>
      <c r="E157" s="47">
        <f>IF(E33&lt;Cleanup!$B$13,0,Cleanup!$F$13)</f>
        <v>0</v>
      </c>
      <c r="F157" s="47">
        <f>IF(F33&lt;Cleanup!$B$14,0,Cleanup!$F$14)</f>
        <v>0</v>
      </c>
      <c r="G157" s="47">
        <f>IF(G33&lt;Cleanup!$B$15,0,Cleanup!$F$15)</f>
        <v>0</v>
      </c>
      <c r="H157" s="47">
        <f>IF(H33&lt;Cleanup!$B$16,0,Cleanup!$F$16)</f>
        <v>0</v>
      </c>
      <c r="I157" s="47">
        <f>IF(I33&lt;Cleanup!$B$17,0,Cleanup!$F$17)</f>
        <v>0</v>
      </c>
      <c r="J157" s="47">
        <f>IF(J33&lt;Cleanup!$B$20,0,Cleanup!$F$20)</f>
        <v>0</v>
      </c>
      <c r="K157" s="47">
        <f>IF(K33&lt;Cleanup!$B$21,0,Cleanup!$F$21)</f>
        <v>0</v>
      </c>
      <c r="L157" s="46"/>
      <c r="M157" s="46"/>
      <c r="N157" s="47">
        <f>IF(N33&lt;Cleanup!$B$10,0,Cleanup!$F$10)</f>
        <v>0</v>
      </c>
      <c r="O157" s="47">
        <f>IF(O33&lt;Cleanup!$B$13,0,Cleanup!$F$13)</f>
        <v>0</v>
      </c>
      <c r="P157" s="47">
        <f>IF(P33&lt;Cleanup!$B$14,0,Cleanup!$F$14)</f>
        <v>0</v>
      </c>
      <c r="Q157" s="47">
        <f>IF(Q33&lt;Cleanup!$B$15,0,Cleanup!$F$15)</f>
        <v>0</v>
      </c>
      <c r="R157" s="47">
        <f>IF(R33&lt;Cleanup!$B$16,0,Cleanup!$F$16)</f>
        <v>0</v>
      </c>
      <c r="S157" s="47">
        <f>IF(S33&lt;Cleanup!$B$17,0,Cleanup!$F$17)</f>
        <v>0</v>
      </c>
      <c r="T157" s="47">
        <f>IF(T33&lt;Cleanup!$B$20,0,Cleanup!$F$20)</f>
        <v>0</v>
      </c>
      <c r="U157" s="47">
        <f>IF(U33&lt;Cleanup!$B$21,0,Cleanup!$F$21)</f>
        <v>0</v>
      </c>
      <c r="V157" s="46"/>
      <c r="W157" s="46"/>
      <c r="X157" s="47">
        <f>IF(X33&lt;Cleanup!$B$10,0,Cleanup!$F$10)</f>
        <v>0</v>
      </c>
      <c r="Y157" s="47">
        <f>IF(Y33&lt;Cleanup!$B$13,0,Cleanup!$F$13)</f>
        <v>0</v>
      </c>
      <c r="Z157" s="47">
        <f>IF(Z33&lt;Cleanup!$B$14,0,Cleanup!$F$14)</f>
        <v>0</v>
      </c>
      <c r="AA157" s="47">
        <f>IF(AA33&lt;Cleanup!$B$15,0,Cleanup!$F$15)</f>
        <v>0</v>
      </c>
      <c r="AB157" s="47">
        <f>IF(AB33&lt;Cleanup!$B$16,0,Cleanup!$F$16)</f>
        <v>0</v>
      </c>
      <c r="AC157" s="47">
        <f>IF(AC33&lt;Cleanup!$B$17,0,Cleanup!$F$17)</f>
        <v>0</v>
      </c>
      <c r="AD157" s="47">
        <f>IF(AD33&lt;Cleanup!$B$20,0,Cleanup!$F$20)</f>
        <v>0</v>
      </c>
      <c r="AE157" s="47">
        <f>IF(AE33&lt;Cleanup!$B$21,0,Cleanup!$F$21)</f>
        <v>0</v>
      </c>
    </row>
    <row r="158" spans="1:31" hidden="1" x14ac:dyDescent="0.2">
      <c r="A158" s="40"/>
      <c r="B158" s="40"/>
      <c r="C158" s="40"/>
      <c r="D158" s="47">
        <f>IF(D34&lt;Cleanup!$B$10,0,Cleanup!$F$10)</f>
        <v>0</v>
      </c>
      <c r="E158" s="47">
        <f>IF(E34&lt;Cleanup!$B$13,0,Cleanup!$F$13)</f>
        <v>0</v>
      </c>
      <c r="F158" s="47">
        <f>IF(F34&lt;Cleanup!$B$14,0,Cleanup!$F$14)</f>
        <v>0</v>
      </c>
      <c r="G158" s="47">
        <f>IF(G34&lt;Cleanup!$B$15,0,Cleanup!$F$15)</f>
        <v>0</v>
      </c>
      <c r="H158" s="47">
        <f>IF(H34&lt;Cleanup!$B$16,0,Cleanup!$F$16)</f>
        <v>0</v>
      </c>
      <c r="I158" s="47">
        <f>IF(I34&lt;Cleanup!$B$17,0,Cleanup!$F$17)</f>
        <v>0</v>
      </c>
      <c r="J158" s="47">
        <f>IF(J34&lt;Cleanup!$B$20,0,Cleanup!$F$20)</f>
        <v>0</v>
      </c>
      <c r="K158" s="47">
        <f>IF(K34&lt;Cleanup!$B$21,0,Cleanup!$F$21)</f>
        <v>0</v>
      </c>
      <c r="L158" s="46"/>
      <c r="M158" s="46"/>
      <c r="N158" s="47">
        <f>IF(N34&lt;Cleanup!$B$10,0,Cleanup!$F$10)</f>
        <v>350000</v>
      </c>
      <c r="O158" s="47">
        <f>IF(O34&lt;Cleanup!$B$13,0,Cleanup!$F$13)</f>
        <v>3010000</v>
      </c>
      <c r="P158" s="47">
        <f>IF(P34&lt;Cleanup!$B$14,0,Cleanup!$F$14)</f>
        <v>664500</v>
      </c>
      <c r="Q158" s="47">
        <f>IF(Q34&lt;Cleanup!$B$15,0,Cleanup!$F$15)</f>
        <v>1745000</v>
      </c>
      <c r="R158" s="47">
        <f>IF(R34&lt;Cleanup!$B$16,0,Cleanup!$F$16)</f>
        <v>2375000</v>
      </c>
      <c r="S158" s="47">
        <f>IF(S34&lt;Cleanup!$B$17,0,Cleanup!$F$17)</f>
        <v>312600</v>
      </c>
      <c r="T158" s="47">
        <f>IF(T34&lt;Cleanup!$B$20,0,Cleanup!$F$20)</f>
        <v>0</v>
      </c>
      <c r="U158" s="47">
        <f>IF(U34&lt;Cleanup!$B$21,0,Cleanup!$F$21)</f>
        <v>0</v>
      </c>
      <c r="V158" s="46"/>
      <c r="W158" s="46"/>
      <c r="X158" s="47">
        <f>IF(X34&lt;Cleanup!$B$10,0,Cleanup!$F$10)</f>
        <v>0</v>
      </c>
      <c r="Y158" s="47">
        <f>IF(Y34&lt;Cleanup!$B$13,0,Cleanup!$F$13)</f>
        <v>0</v>
      </c>
      <c r="Z158" s="47">
        <f>IF(Z34&lt;Cleanup!$B$14,0,Cleanup!$F$14)</f>
        <v>0</v>
      </c>
      <c r="AA158" s="47">
        <f>IF(AA34&lt;Cleanup!$B$15,0,Cleanup!$F$15)</f>
        <v>0</v>
      </c>
      <c r="AB158" s="47">
        <f>IF(AB34&lt;Cleanup!$B$16,0,Cleanup!$F$16)</f>
        <v>0</v>
      </c>
      <c r="AC158" s="47">
        <f>IF(AC34&lt;Cleanup!$B$17,0,Cleanup!$F$17)</f>
        <v>0</v>
      </c>
      <c r="AD158" s="47">
        <f>IF(AD34&lt;Cleanup!$B$20,0,Cleanup!$F$20)</f>
        <v>0</v>
      </c>
      <c r="AE158" s="47">
        <f>IF(AE34&lt;Cleanup!$B$21,0,Cleanup!$F$21)</f>
        <v>0</v>
      </c>
    </row>
    <row r="159" spans="1:31" hidden="1" x14ac:dyDescent="0.2">
      <c r="A159" s="40"/>
      <c r="B159" s="40"/>
      <c r="C159" s="40"/>
      <c r="D159" s="47">
        <f>IF(D35&lt;Cleanup!$B$10,0,Cleanup!$F$10)</f>
        <v>0</v>
      </c>
      <c r="E159" s="47">
        <f>IF(E35&lt;Cleanup!$B$13,0,Cleanup!$F$13)</f>
        <v>0</v>
      </c>
      <c r="F159" s="47">
        <f>IF(F35&lt;Cleanup!$B$14,0,Cleanup!$F$14)</f>
        <v>0</v>
      </c>
      <c r="G159" s="47">
        <f>IF(G35&lt;Cleanup!$B$15,0,Cleanup!$F$15)</f>
        <v>0</v>
      </c>
      <c r="H159" s="47">
        <f>IF(H35&lt;Cleanup!$B$16,0,Cleanup!$F$16)</f>
        <v>0</v>
      </c>
      <c r="I159" s="47">
        <f>IF(I35&lt;Cleanup!$B$17,0,Cleanup!$F$17)</f>
        <v>0</v>
      </c>
      <c r="J159" s="47">
        <f>IF(J35&lt;Cleanup!$B$20,0,Cleanup!$F$20)</f>
        <v>0</v>
      </c>
      <c r="K159" s="47">
        <f>IF(K35&lt;Cleanup!$B$21,0,Cleanup!$F$21)</f>
        <v>0</v>
      </c>
      <c r="L159" s="46"/>
      <c r="M159" s="46"/>
      <c r="N159" s="47">
        <f>IF(N35&lt;Cleanup!$B$10,0,Cleanup!$F$10)</f>
        <v>0</v>
      </c>
      <c r="O159" s="47">
        <f>IF(O35&lt;Cleanup!$B$13,0,Cleanup!$F$13)</f>
        <v>0</v>
      </c>
      <c r="P159" s="47">
        <f>IF(P35&lt;Cleanup!$B$14,0,Cleanup!$F$14)</f>
        <v>0</v>
      </c>
      <c r="Q159" s="47">
        <f>IF(Q35&lt;Cleanup!$B$15,0,Cleanup!$F$15)</f>
        <v>0</v>
      </c>
      <c r="R159" s="47">
        <f>IF(R35&lt;Cleanup!$B$16,0,Cleanup!$F$16)</f>
        <v>0</v>
      </c>
      <c r="S159" s="47">
        <f>IF(S35&lt;Cleanup!$B$17,0,Cleanup!$F$17)</f>
        <v>0</v>
      </c>
      <c r="T159" s="47">
        <f>IF(T35&lt;Cleanup!$B$20,0,Cleanup!$F$20)</f>
        <v>0</v>
      </c>
      <c r="U159" s="47">
        <f>IF(U35&lt;Cleanup!$B$21,0,Cleanup!$F$21)</f>
        <v>0</v>
      </c>
      <c r="V159" s="46"/>
      <c r="W159" s="46"/>
      <c r="X159" s="47">
        <f>IF(X35&lt;Cleanup!$B$10,0,Cleanup!$F$10)</f>
        <v>0</v>
      </c>
      <c r="Y159" s="47">
        <f>IF(Y35&lt;Cleanup!$B$13,0,Cleanup!$F$13)</f>
        <v>0</v>
      </c>
      <c r="Z159" s="47">
        <f>IF(Z35&lt;Cleanup!$B$14,0,Cleanup!$F$14)</f>
        <v>0</v>
      </c>
      <c r="AA159" s="47">
        <f>IF(AA35&lt;Cleanup!$B$15,0,Cleanup!$F$15)</f>
        <v>0</v>
      </c>
      <c r="AB159" s="47">
        <f>IF(AB35&lt;Cleanup!$B$16,0,Cleanup!$F$16)</f>
        <v>0</v>
      </c>
      <c r="AC159" s="47">
        <f>IF(AC35&lt;Cleanup!$B$17,0,Cleanup!$F$17)</f>
        <v>0</v>
      </c>
      <c r="AD159" s="47">
        <f>IF(AD35&lt;Cleanup!$B$20,0,Cleanup!$F$20)</f>
        <v>0</v>
      </c>
      <c r="AE159" s="47">
        <f>IF(AE35&lt;Cleanup!$B$21,0,Cleanup!$F$21)</f>
        <v>0</v>
      </c>
    </row>
    <row r="160" spans="1:31" hidden="1" x14ac:dyDescent="0.2">
      <c r="A160" s="40"/>
      <c r="B160" s="40"/>
      <c r="C160" s="40"/>
      <c r="D160" s="47">
        <f>IF(D36&lt;Cleanup!$B$10,0,Cleanup!$F$10)</f>
        <v>0</v>
      </c>
      <c r="E160" s="47">
        <f>IF(E36&lt;Cleanup!$B$13,0,Cleanup!$F$13)</f>
        <v>0</v>
      </c>
      <c r="F160" s="47">
        <f>IF(F36&lt;Cleanup!$B$14,0,Cleanup!$F$14)</f>
        <v>0</v>
      </c>
      <c r="G160" s="47">
        <f>IF(G36&lt;Cleanup!$B$15,0,Cleanup!$F$15)</f>
        <v>0</v>
      </c>
      <c r="H160" s="47">
        <f>IF(H36&lt;Cleanup!$B$16,0,Cleanup!$F$16)</f>
        <v>0</v>
      </c>
      <c r="I160" s="47">
        <f>IF(I36&lt;Cleanup!$B$17,0,Cleanup!$F$17)</f>
        <v>0</v>
      </c>
      <c r="J160" s="47">
        <f>IF(J36&lt;Cleanup!$B$20,0,Cleanup!$F$20)</f>
        <v>0</v>
      </c>
      <c r="K160" s="47">
        <f>IF(K36&lt;Cleanup!$B$21,0,Cleanup!$F$21)</f>
        <v>0</v>
      </c>
      <c r="L160" s="46"/>
      <c r="M160" s="46"/>
      <c r="N160" s="47">
        <f>IF(N36&lt;Cleanup!$B$10,0,Cleanup!$F$10)</f>
        <v>350000</v>
      </c>
      <c r="O160" s="47">
        <f>IF(O36&lt;Cleanup!$B$13,0,Cleanup!$F$13)</f>
        <v>0</v>
      </c>
      <c r="P160" s="47">
        <f>IF(P36&lt;Cleanup!$B$14,0,Cleanup!$F$14)</f>
        <v>0</v>
      </c>
      <c r="Q160" s="47">
        <f>IF(Q36&lt;Cleanup!$B$15,0,Cleanup!$F$15)</f>
        <v>0</v>
      </c>
      <c r="R160" s="47">
        <f>IF(R36&lt;Cleanup!$B$16,0,Cleanup!$F$16)</f>
        <v>0</v>
      </c>
      <c r="S160" s="47">
        <f>IF(S36&lt;Cleanup!$B$17,0,Cleanup!$F$17)</f>
        <v>0</v>
      </c>
      <c r="T160" s="47">
        <f>IF(T36&lt;Cleanup!$B$20,0,Cleanup!$F$20)</f>
        <v>0</v>
      </c>
      <c r="U160" s="47">
        <f>IF(U36&lt;Cleanup!$B$21,0,Cleanup!$F$21)</f>
        <v>0</v>
      </c>
      <c r="V160" s="46"/>
      <c r="W160" s="46"/>
      <c r="X160" s="47">
        <f>IF(X36&lt;Cleanup!$B$10,0,Cleanup!$F$10)</f>
        <v>0</v>
      </c>
      <c r="Y160" s="47">
        <f>IF(Y36&lt;Cleanup!$B$13,0,Cleanup!$F$13)</f>
        <v>0</v>
      </c>
      <c r="Z160" s="47">
        <f>IF(Z36&lt;Cleanup!$B$14,0,Cleanup!$F$14)</f>
        <v>0</v>
      </c>
      <c r="AA160" s="47">
        <f>IF(AA36&lt;Cleanup!$B$15,0,Cleanup!$F$15)</f>
        <v>0</v>
      </c>
      <c r="AB160" s="47">
        <f>IF(AB36&lt;Cleanup!$B$16,0,Cleanup!$F$16)</f>
        <v>0</v>
      </c>
      <c r="AC160" s="47">
        <f>IF(AC36&lt;Cleanup!$B$17,0,Cleanup!$F$17)</f>
        <v>0</v>
      </c>
      <c r="AD160" s="47">
        <f>IF(AD36&lt;Cleanup!$B$20,0,Cleanup!$F$20)</f>
        <v>0</v>
      </c>
      <c r="AE160" s="47">
        <f>IF(AE36&lt;Cleanup!$B$21,0,Cleanup!$F$21)</f>
        <v>0</v>
      </c>
    </row>
    <row r="161" spans="1:31" hidden="1" x14ac:dyDescent="0.2">
      <c r="A161" s="40"/>
      <c r="B161" s="40"/>
      <c r="C161" s="40"/>
      <c r="D161" s="47">
        <f>IF(D37&lt;Cleanup!$B$10,0,Cleanup!$F$10)</f>
        <v>350000</v>
      </c>
      <c r="E161" s="47">
        <f>IF(E37&lt;Cleanup!$B$13,0,Cleanup!$F$13)</f>
        <v>3010000</v>
      </c>
      <c r="F161" s="47">
        <f>IF(F37&lt;Cleanup!$B$14,0,Cleanup!$F$14)</f>
        <v>664500</v>
      </c>
      <c r="G161" s="47">
        <f>IF(G37&lt;Cleanup!$B$15,0,Cleanup!$F$15)</f>
        <v>1745000</v>
      </c>
      <c r="H161" s="47">
        <f>IF(H37&lt;Cleanup!$B$16,0,Cleanup!$F$16)</f>
        <v>2375000</v>
      </c>
      <c r="I161" s="47">
        <f>IF(I37&lt;Cleanup!$B$17,0,Cleanup!$F$17)</f>
        <v>312600</v>
      </c>
      <c r="J161" s="47">
        <f>IF(J37&lt;Cleanup!$B$20,0,Cleanup!$F$20)</f>
        <v>0</v>
      </c>
      <c r="K161" s="47">
        <f>IF(K37&lt;Cleanup!$B$21,0,Cleanup!$F$21)</f>
        <v>0</v>
      </c>
      <c r="L161" s="46"/>
      <c r="M161" s="46"/>
      <c r="N161" s="47">
        <f>IF(N37&lt;Cleanup!$B$10,0,Cleanup!$F$10)</f>
        <v>0</v>
      </c>
      <c r="O161" s="47">
        <f>IF(O37&lt;Cleanup!$B$13,0,Cleanup!$F$13)</f>
        <v>0</v>
      </c>
      <c r="P161" s="47">
        <f>IF(P37&lt;Cleanup!$B$14,0,Cleanup!$F$14)</f>
        <v>0</v>
      </c>
      <c r="Q161" s="47">
        <f>IF(Q37&lt;Cleanup!$B$15,0,Cleanup!$F$15)</f>
        <v>0</v>
      </c>
      <c r="R161" s="47">
        <f>IF(R37&lt;Cleanup!$B$16,0,Cleanup!$F$16)</f>
        <v>0</v>
      </c>
      <c r="S161" s="47">
        <f>IF(S37&lt;Cleanup!$B$17,0,Cleanup!$F$17)</f>
        <v>0</v>
      </c>
      <c r="T161" s="47">
        <f>IF(T37&lt;Cleanup!$B$20,0,Cleanup!$F$20)</f>
        <v>0</v>
      </c>
      <c r="U161" s="47">
        <f>IF(U37&lt;Cleanup!$B$21,0,Cleanup!$F$21)</f>
        <v>0</v>
      </c>
      <c r="V161" s="46"/>
      <c r="W161" s="46"/>
      <c r="X161" s="47">
        <f>IF(X37&lt;Cleanup!$B$10,0,Cleanup!$F$10)</f>
        <v>0</v>
      </c>
      <c r="Y161" s="47">
        <f>IF(Y37&lt;Cleanup!$B$13,0,Cleanup!$F$13)</f>
        <v>0</v>
      </c>
      <c r="Z161" s="47">
        <f>IF(Z37&lt;Cleanup!$B$14,0,Cleanup!$F$14)</f>
        <v>0</v>
      </c>
      <c r="AA161" s="47">
        <f>IF(AA37&lt;Cleanup!$B$15,0,Cleanup!$F$15)</f>
        <v>0</v>
      </c>
      <c r="AB161" s="47">
        <f>IF(AB37&lt;Cleanup!$B$16,0,Cleanup!$F$16)</f>
        <v>0</v>
      </c>
      <c r="AC161" s="47">
        <f>IF(AC37&lt;Cleanup!$B$17,0,Cleanup!$F$17)</f>
        <v>0</v>
      </c>
      <c r="AD161" s="47">
        <f>IF(AD37&lt;Cleanup!$B$20,0,Cleanup!$F$20)</f>
        <v>0</v>
      </c>
      <c r="AE161" s="47">
        <f>IF(AE37&lt;Cleanup!$B$21,0,Cleanup!$F$21)</f>
        <v>0</v>
      </c>
    </row>
    <row r="162" spans="1:31" hidden="1" x14ac:dyDescent="0.2">
      <c r="A162" s="40"/>
      <c r="B162" s="40"/>
      <c r="C162" s="40"/>
      <c r="D162" s="47">
        <f>IF(D38&lt;Cleanup!$B$10,0,Cleanup!$F$10)</f>
        <v>0</v>
      </c>
      <c r="E162" s="47">
        <f>IF(E38&lt;Cleanup!$B$13,0,Cleanup!$F$13)</f>
        <v>0</v>
      </c>
      <c r="F162" s="47">
        <f>IF(F38&lt;Cleanup!$B$14,0,Cleanup!$F$14)</f>
        <v>0</v>
      </c>
      <c r="G162" s="47">
        <f>IF(G38&lt;Cleanup!$B$15,0,Cleanup!$F$15)</f>
        <v>0</v>
      </c>
      <c r="H162" s="47">
        <f>IF(H38&lt;Cleanup!$B$16,0,Cleanup!$F$16)</f>
        <v>0</v>
      </c>
      <c r="I162" s="47">
        <f>IF(I38&lt;Cleanup!$B$17,0,Cleanup!$F$17)</f>
        <v>0</v>
      </c>
      <c r="J162" s="47">
        <f>IF(J38&lt;Cleanup!$B$20,0,Cleanup!$F$20)</f>
        <v>0</v>
      </c>
      <c r="K162" s="47">
        <f>IF(K38&lt;Cleanup!$B$21,0,Cleanup!$F$21)</f>
        <v>0</v>
      </c>
      <c r="L162" s="46"/>
      <c r="M162" s="46"/>
      <c r="N162" s="47">
        <f>IF(N38&lt;Cleanup!$B$10,0,Cleanup!$F$10)</f>
        <v>350000</v>
      </c>
      <c r="O162" s="47">
        <f>IF(O38&lt;Cleanup!$B$13,0,Cleanup!$F$13)</f>
        <v>0</v>
      </c>
      <c r="P162" s="47">
        <f>IF(P38&lt;Cleanup!$B$14,0,Cleanup!$F$14)</f>
        <v>664500</v>
      </c>
      <c r="Q162" s="47">
        <f>IF(Q38&lt;Cleanup!$B$15,0,Cleanup!$F$15)</f>
        <v>1745000</v>
      </c>
      <c r="R162" s="47">
        <f>IF(R38&lt;Cleanup!$B$16,0,Cleanup!$F$16)</f>
        <v>0</v>
      </c>
      <c r="S162" s="47">
        <f>IF(S38&lt;Cleanup!$B$17,0,Cleanup!$F$17)</f>
        <v>312600</v>
      </c>
      <c r="T162" s="47">
        <f>IF(T38&lt;Cleanup!$B$20,0,Cleanup!$F$20)</f>
        <v>0</v>
      </c>
      <c r="U162" s="47">
        <f>IF(U38&lt;Cleanup!$B$21,0,Cleanup!$F$21)</f>
        <v>0</v>
      </c>
      <c r="V162" s="46"/>
      <c r="W162" s="46"/>
      <c r="X162" s="47">
        <f>IF(X38&lt;Cleanup!$B$10,0,Cleanup!$F$10)</f>
        <v>0</v>
      </c>
      <c r="Y162" s="47">
        <f>IF(Y38&lt;Cleanup!$B$13,0,Cleanup!$F$13)</f>
        <v>0</v>
      </c>
      <c r="Z162" s="47">
        <f>IF(Z38&lt;Cleanup!$B$14,0,Cleanup!$F$14)</f>
        <v>0</v>
      </c>
      <c r="AA162" s="47">
        <f>IF(AA38&lt;Cleanup!$B$15,0,Cleanup!$F$15)</f>
        <v>0</v>
      </c>
      <c r="AB162" s="47">
        <f>IF(AB38&lt;Cleanup!$B$16,0,Cleanup!$F$16)</f>
        <v>0</v>
      </c>
      <c r="AC162" s="47">
        <f>IF(AC38&lt;Cleanup!$B$17,0,Cleanup!$F$17)</f>
        <v>0</v>
      </c>
      <c r="AD162" s="47">
        <f>IF(AD38&lt;Cleanup!$B$20,0,Cleanup!$F$20)</f>
        <v>0</v>
      </c>
      <c r="AE162" s="47">
        <f>IF(AE38&lt;Cleanup!$B$21,0,Cleanup!$F$21)</f>
        <v>0</v>
      </c>
    </row>
    <row r="163" spans="1:31" hidden="1" x14ac:dyDescent="0.2">
      <c r="A163" s="40"/>
      <c r="B163" s="40"/>
      <c r="C163" s="40"/>
      <c r="D163" s="47">
        <f>IF(D39&lt;Cleanup!$B$10,0,Cleanup!$F$10)</f>
        <v>0</v>
      </c>
      <c r="E163" s="47">
        <f>IF(E39&lt;Cleanup!$B$13,0,Cleanup!$F$13)</f>
        <v>0</v>
      </c>
      <c r="F163" s="47">
        <f>IF(F39&lt;Cleanup!$B$14,0,Cleanup!$F$14)</f>
        <v>0</v>
      </c>
      <c r="G163" s="47">
        <f>IF(G39&lt;Cleanup!$B$15,0,Cleanup!$F$15)</f>
        <v>0</v>
      </c>
      <c r="H163" s="47">
        <f>IF(H39&lt;Cleanup!$B$16,0,Cleanup!$F$16)</f>
        <v>0</v>
      </c>
      <c r="I163" s="47">
        <f>IF(I39&lt;Cleanup!$B$17,0,Cleanup!$F$17)</f>
        <v>0</v>
      </c>
      <c r="J163" s="47">
        <f>IF(J39&lt;Cleanup!$B$20,0,Cleanup!$F$20)</f>
        <v>0</v>
      </c>
      <c r="K163" s="47">
        <f>IF(K39&lt;Cleanup!$B$21,0,Cleanup!$F$21)</f>
        <v>0</v>
      </c>
      <c r="L163" s="46"/>
      <c r="M163" s="46"/>
      <c r="N163" s="47">
        <f>IF(N39&lt;Cleanup!$B$10,0,Cleanup!$F$10)</f>
        <v>0</v>
      </c>
      <c r="O163" s="47">
        <f>IF(O39&lt;Cleanup!$B$13,0,Cleanup!$F$13)</f>
        <v>3010000</v>
      </c>
      <c r="P163" s="47">
        <f>IF(P39&lt;Cleanup!$B$14,0,Cleanup!$F$14)</f>
        <v>0</v>
      </c>
      <c r="Q163" s="47">
        <f>IF(Q39&lt;Cleanup!$B$15,0,Cleanup!$F$15)</f>
        <v>0</v>
      </c>
      <c r="R163" s="47">
        <f>IF(R39&lt;Cleanup!$B$16,0,Cleanup!$F$16)</f>
        <v>2375000</v>
      </c>
      <c r="S163" s="47">
        <f>IF(S39&lt;Cleanup!$B$17,0,Cleanup!$F$17)</f>
        <v>0</v>
      </c>
      <c r="T163" s="47">
        <f>IF(T39&lt;Cleanup!$B$20,0,Cleanup!$F$20)</f>
        <v>0</v>
      </c>
      <c r="U163" s="47">
        <f>IF(U39&lt;Cleanup!$B$21,0,Cleanup!$F$21)</f>
        <v>0</v>
      </c>
      <c r="V163" s="46"/>
      <c r="W163" s="46"/>
      <c r="X163" s="47">
        <f>IF(X39&lt;Cleanup!$B$10,0,Cleanup!$F$10)</f>
        <v>0</v>
      </c>
      <c r="Y163" s="47">
        <f>IF(Y39&lt;Cleanup!$B$13,0,Cleanup!$F$13)</f>
        <v>0</v>
      </c>
      <c r="Z163" s="47">
        <f>IF(Z39&lt;Cleanup!$B$14,0,Cleanup!$F$14)</f>
        <v>0</v>
      </c>
      <c r="AA163" s="47">
        <f>IF(AA39&lt;Cleanup!$B$15,0,Cleanup!$F$15)</f>
        <v>0</v>
      </c>
      <c r="AB163" s="47">
        <f>IF(AB39&lt;Cleanup!$B$16,0,Cleanup!$F$16)</f>
        <v>0</v>
      </c>
      <c r="AC163" s="47">
        <f>IF(AC39&lt;Cleanup!$B$17,0,Cleanup!$F$17)</f>
        <v>0</v>
      </c>
      <c r="AD163" s="47">
        <f>IF(AD39&lt;Cleanup!$B$20,0,Cleanup!$F$20)</f>
        <v>0</v>
      </c>
      <c r="AE163" s="47">
        <f>IF(AE39&lt;Cleanup!$B$21,0,Cleanup!$F$21)</f>
        <v>0</v>
      </c>
    </row>
    <row r="164" spans="1:31" hidden="1" x14ac:dyDescent="0.2">
      <c r="A164" s="40"/>
      <c r="B164" s="40"/>
      <c r="C164" s="40"/>
      <c r="D164" s="47">
        <f>IF(D40&lt;Cleanup!$B$10,0,Cleanup!$F$10)</f>
        <v>350000</v>
      </c>
      <c r="E164" s="47">
        <f>IF(E40&lt;Cleanup!$B$13,0,Cleanup!$F$13)</f>
        <v>0</v>
      </c>
      <c r="F164" s="47">
        <f>IF(F40&lt;Cleanup!$B$14,0,Cleanup!$F$14)</f>
        <v>0</v>
      </c>
      <c r="G164" s="47">
        <f>IF(G40&lt;Cleanup!$B$15,0,Cleanup!$F$15)</f>
        <v>0</v>
      </c>
      <c r="H164" s="47">
        <f>IF(H40&lt;Cleanup!$B$16,0,Cleanup!$F$16)</f>
        <v>0</v>
      </c>
      <c r="I164" s="47">
        <f>IF(I40&lt;Cleanup!$B$17,0,Cleanup!$F$17)</f>
        <v>0</v>
      </c>
      <c r="J164" s="47">
        <f>IF(J40&lt;Cleanup!$B$20,0,Cleanup!$F$20)</f>
        <v>0</v>
      </c>
      <c r="K164" s="47">
        <f>IF(K40&lt;Cleanup!$B$21,0,Cleanup!$F$21)</f>
        <v>0</v>
      </c>
      <c r="L164" s="46"/>
      <c r="M164" s="46"/>
      <c r="N164" s="47">
        <f>IF(N40&lt;Cleanup!$B$10,0,Cleanup!$F$10)</f>
        <v>350000</v>
      </c>
      <c r="O164" s="47">
        <f>IF(O40&lt;Cleanup!$B$13,0,Cleanup!$F$13)</f>
        <v>0</v>
      </c>
      <c r="P164" s="47">
        <f>IF(P40&lt;Cleanup!$B$14,0,Cleanup!$F$14)</f>
        <v>0</v>
      </c>
      <c r="Q164" s="47">
        <f>IF(Q40&lt;Cleanup!$B$15,0,Cleanup!$F$15)</f>
        <v>0</v>
      </c>
      <c r="R164" s="47">
        <f>IF(R40&lt;Cleanup!$B$16,0,Cleanup!$F$16)</f>
        <v>0</v>
      </c>
      <c r="S164" s="47">
        <f>IF(S40&lt;Cleanup!$B$17,0,Cleanup!$F$17)</f>
        <v>0</v>
      </c>
      <c r="T164" s="47">
        <f>IF(T40&lt;Cleanup!$B$20,0,Cleanup!$F$20)</f>
        <v>0</v>
      </c>
      <c r="U164" s="47">
        <f>IF(U40&lt;Cleanup!$B$21,0,Cleanup!$F$21)</f>
        <v>0</v>
      </c>
      <c r="V164" s="46"/>
      <c r="W164" s="46"/>
      <c r="X164" s="47">
        <f>IF(X40&lt;Cleanup!$B$10,0,Cleanup!$F$10)</f>
        <v>0</v>
      </c>
      <c r="Y164" s="47">
        <f>IF(Y40&lt;Cleanup!$B$13,0,Cleanup!$F$13)</f>
        <v>0</v>
      </c>
      <c r="Z164" s="47">
        <f>IF(Z40&lt;Cleanup!$B$14,0,Cleanup!$F$14)</f>
        <v>0</v>
      </c>
      <c r="AA164" s="47">
        <f>IF(AA40&lt;Cleanup!$B$15,0,Cleanup!$F$15)</f>
        <v>0</v>
      </c>
      <c r="AB164" s="47">
        <f>IF(AB40&lt;Cleanup!$B$16,0,Cleanup!$F$16)</f>
        <v>0</v>
      </c>
      <c r="AC164" s="47">
        <f>IF(AC40&lt;Cleanup!$B$17,0,Cleanup!$F$17)</f>
        <v>0</v>
      </c>
      <c r="AD164" s="47">
        <f>IF(AD40&lt;Cleanup!$B$20,0,Cleanup!$F$20)</f>
        <v>0</v>
      </c>
      <c r="AE164" s="47">
        <f>IF(AE40&lt;Cleanup!$B$21,0,Cleanup!$F$21)</f>
        <v>0</v>
      </c>
    </row>
    <row r="165" spans="1:31" hidden="1" x14ac:dyDescent="0.2">
      <c r="A165" s="40"/>
      <c r="B165" s="40"/>
      <c r="C165" s="40"/>
      <c r="D165" s="47">
        <f>IF(D41&lt;Cleanup!$B$10,0,Cleanup!$F$10)</f>
        <v>0</v>
      </c>
      <c r="E165" s="47">
        <f>IF(E41&lt;Cleanup!$B$13,0,Cleanup!$F$13)</f>
        <v>0</v>
      </c>
      <c r="F165" s="47">
        <f>IF(F41&lt;Cleanup!$B$14,0,Cleanup!$F$14)</f>
        <v>0</v>
      </c>
      <c r="G165" s="47">
        <f>IF(G41&lt;Cleanup!$B$15,0,Cleanup!$F$15)</f>
        <v>0</v>
      </c>
      <c r="H165" s="47">
        <f>IF(H41&lt;Cleanup!$B$16,0,Cleanup!$F$16)</f>
        <v>0</v>
      </c>
      <c r="I165" s="47">
        <f>IF(I41&lt;Cleanup!$B$17,0,Cleanup!$F$17)</f>
        <v>0</v>
      </c>
      <c r="J165" s="47">
        <f>IF(J41&lt;Cleanup!$B$20,0,Cleanup!$F$20)</f>
        <v>0</v>
      </c>
      <c r="K165" s="47">
        <f>IF(K41&lt;Cleanup!$B$21,0,Cleanup!$F$21)</f>
        <v>0</v>
      </c>
      <c r="L165" s="46"/>
      <c r="M165" s="46"/>
      <c r="N165" s="47">
        <f>IF(N41&lt;Cleanup!$B$10,0,Cleanup!$F$10)</f>
        <v>0</v>
      </c>
      <c r="O165" s="47">
        <f>IF(O41&lt;Cleanup!$B$13,0,Cleanup!$F$13)</f>
        <v>0</v>
      </c>
      <c r="P165" s="47">
        <f>IF(P41&lt;Cleanup!$B$14,0,Cleanup!$F$14)</f>
        <v>0</v>
      </c>
      <c r="Q165" s="47">
        <f>IF(Q41&lt;Cleanup!$B$15,0,Cleanup!$F$15)</f>
        <v>0</v>
      </c>
      <c r="R165" s="47">
        <f>IF(R41&lt;Cleanup!$B$16,0,Cleanup!$F$16)</f>
        <v>0</v>
      </c>
      <c r="S165" s="47">
        <f>IF(S41&lt;Cleanup!$B$17,0,Cleanup!$F$17)</f>
        <v>0</v>
      </c>
      <c r="T165" s="47">
        <f>IF(T41&lt;Cleanup!$B$20,0,Cleanup!$F$20)</f>
        <v>0</v>
      </c>
      <c r="U165" s="47">
        <f>IF(U41&lt;Cleanup!$B$21,0,Cleanup!$F$21)</f>
        <v>0</v>
      </c>
      <c r="V165" s="46"/>
      <c r="W165" s="46"/>
      <c r="X165" s="47">
        <f>IF(X41&lt;Cleanup!$B$10,0,Cleanup!$F$10)</f>
        <v>350000</v>
      </c>
      <c r="Y165" s="47">
        <f>IF(Y41&lt;Cleanup!$B$13,0,Cleanup!$F$13)</f>
        <v>3010000</v>
      </c>
      <c r="Z165" s="47">
        <f>IF(Z41&lt;Cleanup!$B$14,0,Cleanup!$F$14)</f>
        <v>664500</v>
      </c>
      <c r="AA165" s="47">
        <f>IF(AA41&lt;Cleanup!$B$15,0,Cleanup!$F$15)</f>
        <v>1745000</v>
      </c>
      <c r="AB165" s="47">
        <f>IF(AB41&lt;Cleanup!$B$16,0,Cleanup!$F$16)</f>
        <v>2375000</v>
      </c>
      <c r="AC165" s="47">
        <f>IF(AC41&lt;Cleanup!$B$17,0,Cleanup!$F$17)</f>
        <v>312600</v>
      </c>
      <c r="AD165" s="47">
        <f>IF(AD41&lt;Cleanup!$B$20,0,Cleanup!$F$20)</f>
        <v>0</v>
      </c>
      <c r="AE165" s="47">
        <f>IF(AE41&lt;Cleanup!$B$21,0,Cleanup!$F$21)</f>
        <v>0</v>
      </c>
    </row>
    <row r="166" spans="1:31" hidden="1" x14ac:dyDescent="0.2">
      <c r="A166" s="40"/>
      <c r="B166" s="40"/>
      <c r="C166" s="40"/>
      <c r="D166" s="47">
        <f>IF(D42&lt;Cleanup!$B$10,0,Cleanup!$F$10)</f>
        <v>0</v>
      </c>
      <c r="E166" s="47">
        <f>IF(E42&lt;Cleanup!$B$13,0,Cleanup!$F$13)</f>
        <v>0</v>
      </c>
      <c r="F166" s="47">
        <f>IF(F42&lt;Cleanup!$B$14,0,Cleanup!$F$14)</f>
        <v>0</v>
      </c>
      <c r="G166" s="47">
        <f>IF(G42&lt;Cleanup!$B$15,0,Cleanup!$F$15)</f>
        <v>0</v>
      </c>
      <c r="H166" s="47">
        <f>IF(H42&lt;Cleanup!$B$16,0,Cleanup!$F$16)</f>
        <v>0</v>
      </c>
      <c r="I166" s="47">
        <f>IF(I42&lt;Cleanup!$B$17,0,Cleanup!$F$17)</f>
        <v>0</v>
      </c>
      <c r="J166" s="47">
        <f>IF(J42&lt;Cleanup!$B$20,0,Cleanup!$F$20)</f>
        <v>0</v>
      </c>
      <c r="K166" s="47">
        <f>IF(K42&lt;Cleanup!$B$21,0,Cleanup!$F$21)</f>
        <v>0</v>
      </c>
      <c r="L166" s="46"/>
      <c r="M166" s="46"/>
      <c r="N166" s="47">
        <f>IF(N42&lt;Cleanup!$B$10,0,Cleanup!$F$10)</f>
        <v>350000</v>
      </c>
      <c r="O166" s="47">
        <f>IF(O42&lt;Cleanup!$B$13,0,Cleanup!$F$13)</f>
        <v>0</v>
      </c>
      <c r="P166" s="47">
        <f>IF(P42&lt;Cleanup!$B$14,0,Cleanup!$F$14)</f>
        <v>664500</v>
      </c>
      <c r="Q166" s="47">
        <f>IF(Q42&lt;Cleanup!$B$15,0,Cleanup!$F$15)</f>
        <v>1745000</v>
      </c>
      <c r="R166" s="47">
        <f>IF(R42&lt;Cleanup!$B$16,0,Cleanup!$F$16)</f>
        <v>0</v>
      </c>
      <c r="S166" s="47">
        <f>IF(S42&lt;Cleanup!$B$17,0,Cleanup!$F$17)</f>
        <v>312600</v>
      </c>
      <c r="T166" s="47">
        <f>IF(T42&lt;Cleanup!$B$20,0,Cleanup!$F$20)</f>
        <v>0</v>
      </c>
      <c r="U166" s="47">
        <f>IF(U42&lt;Cleanup!$B$21,0,Cleanup!$F$21)</f>
        <v>0</v>
      </c>
      <c r="V166" s="46"/>
      <c r="W166" s="46"/>
      <c r="X166" s="47">
        <f>IF(X42&lt;Cleanup!$B$10,0,Cleanup!$F$10)</f>
        <v>0</v>
      </c>
      <c r="Y166" s="47">
        <f>IF(Y42&lt;Cleanup!$B$13,0,Cleanup!$F$13)</f>
        <v>0</v>
      </c>
      <c r="Z166" s="47">
        <f>IF(Z42&lt;Cleanup!$B$14,0,Cleanup!$F$14)</f>
        <v>0</v>
      </c>
      <c r="AA166" s="47">
        <f>IF(AA42&lt;Cleanup!$B$15,0,Cleanup!$F$15)</f>
        <v>0</v>
      </c>
      <c r="AB166" s="47">
        <f>IF(AB42&lt;Cleanup!$B$16,0,Cleanup!$F$16)</f>
        <v>0</v>
      </c>
      <c r="AC166" s="47">
        <f>IF(AC42&lt;Cleanup!$B$17,0,Cleanup!$F$17)</f>
        <v>0</v>
      </c>
      <c r="AD166" s="47">
        <f>IF(AD42&lt;Cleanup!$B$20,0,Cleanup!$F$20)</f>
        <v>0</v>
      </c>
      <c r="AE166" s="47">
        <f>IF(AE42&lt;Cleanup!$B$21,0,Cleanup!$F$21)</f>
        <v>0</v>
      </c>
    </row>
    <row r="167" spans="1:31" hidden="1" x14ac:dyDescent="0.2">
      <c r="A167" s="40"/>
      <c r="B167" s="40"/>
      <c r="C167" s="40"/>
      <c r="D167" s="47">
        <f>IF(D43&lt;Cleanup!$B$10,0,Cleanup!$F$10)</f>
        <v>350000</v>
      </c>
      <c r="E167" s="47">
        <f>IF(E43&lt;Cleanup!$B$13,0,Cleanup!$F$13)</f>
        <v>0</v>
      </c>
      <c r="F167" s="47">
        <f>IF(F43&lt;Cleanup!$B$14,0,Cleanup!$F$14)</f>
        <v>0</v>
      </c>
      <c r="G167" s="47">
        <f>IF(G43&lt;Cleanup!$B$15,0,Cleanup!$F$15)</f>
        <v>0</v>
      </c>
      <c r="H167" s="47">
        <f>IF(H43&lt;Cleanup!$B$16,0,Cleanup!$F$16)</f>
        <v>0</v>
      </c>
      <c r="I167" s="47">
        <f>IF(I43&lt;Cleanup!$B$17,0,Cleanup!$F$17)</f>
        <v>312600</v>
      </c>
      <c r="J167" s="47">
        <f>IF(J43&lt;Cleanup!$B$20,0,Cleanup!$F$20)</f>
        <v>0</v>
      </c>
      <c r="K167" s="47">
        <f>IF(K43&lt;Cleanup!$B$21,0,Cleanup!$F$21)</f>
        <v>0</v>
      </c>
      <c r="L167" s="46"/>
      <c r="M167" s="46"/>
      <c r="N167" s="47">
        <f>IF(N43&lt;Cleanup!$B$10,0,Cleanup!$F$10)</f>
        <v>0</v>
      </c>
      <c r="O167" s="47">
        <f>IF(O43&lt;Cleanup!$B$13,0,Cleanup!$F$13)</f>
        <v>0</v>
      </c>
      <c r="P167" s="47">
        <f>IF(P43&lt;Cleanup!$B$14,0,Cleanup!$F$14)</f>
        <v>0</v>
      </c>
      <c r="Q167" s="47">
        <f>IF(Q43&lt;Cleanup!$B$15,0,Cleanup!$F$15)</f>
        <v>0</v>
      </c>
      <c r="R167" s="47">
        <f>IF(R43&lt;Cleanup!$B$16,0,Cleanup!$F$16)</f>
        <v>0</v>
      </c>
      <c r="S167" s="47">
        <f>IF(S43&lt;Cleanup!$B$17,0,Cleanup!$F$17)</f>
        <v>0</v>
      </c>
      <c r="T167" s="47">
        <f>IF(T43&lt;Cleanup!$B$20,0,Cleanup!$F$20)</f>
        <v>0</v>
      </c>
      <c r="U167" s="47">
        <f>IF(U43&lt;Cleanup!$B$21,0,Cleanup!$F$21)</f>
        <v>0</v>
      </c>
      <c r="V167" s="46"/>
      <c r="W167" s="46"/>
      <c r="X167" s="47">
        <f>IF(X43&lt;Cleanup!$B$10,0,Cleanup!$F$10)</f>
        <v>350000</v>
      </c>
      <c r="Y167" s="47">
        <f>IF(Y43&lt;Cleanup!$B$13,0,Cleanup!$F$13)</f>
        <v>0</v>
      </c>
      <c r="Z167" s="47">
        <f>IF(Z43&lt;Cleanup!$B$14,0,Cleanup!$F$14)</f>
        <v>0</v>
      </c>
      <c r="AA167" s="47">
        <f>IF(AA43&lt;Cleanup!$B$15,0,Cleanup!$F$15)</f>
        <v>0</v>
      </c>
      <c r="AB167" s="47">
        <f>IF(AB43&lt;Cleanup!$B$16,0,Cleanup!$F$16)</f>
        <v>0</v>
      </c>
      <c r="AC167" s="47">
        <f>IF(AC43&lt;Cleanup!$B$17,0,Cleanup!$F$17)</f>
        <v>0</v>
      </c>
      <c r="AD167" s="47">
        <f>IF(AD43&lt;Cleanup!$B$20,0,Cleanup!$F$20)</f>
        <v>0</v>
      </c>
      <c r="AE167" s="47">
        <f>IF(AE43&lt;Cleanup!$B$21,0,Cleanup!$F$21)</f>
        <v>0</v>
      </c>
    </row>
    <row r="168" spans="1:31" hidden="1" x14ac:dyDescent="0.2">
      <c r="A168" s="40"/>
      <c r="B168" s="40"/>
      <c r="C168" s="40"/>
      <c r="D168" s="47">
        <f>IF(D44&lt;Cleanup!$B$10,0,Cleanup!$F$10)</f>
        <v>0</v>
      </c>
      <c r="E168" s="47">
        <f>IF(E44&lt;Cleanup!$B$13,0,Cleanup!$F$13)</f>
        <v>0</v>
      </c>
      <c r="F168" s="47">
        <f>IF(F44&lt;Cleanup!$B$14,0,Cleanup!$F$14)</f>
        <v>664500</v>
      </c>
      <c r="G168" s="47">
        <f>IF(G44&lt;Cleanup!$B$15,0,Cleanup!$F$15)</f>
        <v>0</v>
      </c>
      <c r="H168" s="47">
        <f>IF(H44&lt;Cleanup!$B$16,0,Cleanup!$F$16)</f>
        <v>0</v>
      </c>
      <c r="I168" s="47">
        <f>IF(I44&lt;Cleanup!$B$17,0,Cleanup!$F$17)</f>
        <v>0</v>
      </c>
      <c r="J168" s="47">
        <f>IF(J44&lt;Cleanup!$B$20,0,Cleanup!$F$20)</f>
        <v>0</v>
      </c>
      <c r="K168" s="47">
        <f>IF(K44&lt;Cleanup!$B$21,0,Cleanup!$F$21)</f>
        <v>0</v>
      </c>
      <c r="L168" s="46"/>
      <c r="M168" s="46"/>
      <c r="N168" s="47">
        <f>IF(N44&lt;Cleanup!$B$10,0,Cleanup!$F$10)</f>
        <v>350000</v>
      </c>
      <c r="O168" s="47">
        <f>IF(O44&lt;Cleanup!$B$13,0,Cleanup!$F$13)</f>
        <v>3010000</v>
      </c>
      <c r="P168" s="47">
        <f>IF(P44&lt;Cleanup!$B$14,0,Cleanup!$F$14)</f>
        <v>0</v>
      </c>
      <c r="Q168" s="47">
        <f>IF(Q44&lt;Cleanup!$B$15,0,Cleanup!$F$15)</f>
        <v>0</v>
      </c>
      <c r="R168" s="47">
        <f>IF(R44&lt;Cleanup!$B$16,0,Cleanup!$F$16)</f>
        <v>2375000</v>
      </c>
      <c r="S168" s="47">
        <f>IF(S44&lt;Cleanup!$B$17,0,Cleanup!$F$17)</f>
        <v>0</v>
      </c>
      <c r="T168" s="47">
        <f>IF(T44&lt;Cleanup!$B$20,0,Cleanup!$F$20)</f>
        <v>0</v>
      </c>
      <c r="U168" s="47">
        <f>IF(U44&lt;Cleanup!$B$21,0,Cleanup!$F$21)</f>
        <v>0</v>
      </c>
      <c r="V168" s="46"/>
      <c r="W168" s="46"/>
      <c r="X168" s="47">
        <f>IF(X44&lt;Cleanup!$B$10,0,Cleanup!$F$10)</f>
        <v>0</v>
      </c>
      <c r="Y168" s="47">
        <f>IF(Y44&lt;Cleanup!$B$13,0,Cleanup!$F$13)</f>
        <v>0</v>
      </c>
      <c r="Z168" s="47">
        <f>IF(Z44&lt;Cleanup!$B$14,0,Cleanup!$F$14)</f>
        <v>0</v>
      </c>
      <c r="AA168" s="47">
        <f>IF(AA44&lt;Cleanup!$B$15,0,Cleanup!$F$15)</f>
        <v>0</v>
      </c>
      <c r="AB168" s="47">
        <f>IF(AB44&lt;Cleanup!$B$16,0,Cleanup!$F$16)</f>
        <v>0</v>
      </c>
      <c r="AC168" s="47">
        <f>IF(AC44&lt;Cleanup!$B$17,0,Cleanup!$F$17)</f>
        <v>312600</v>
      </c>
      <c r="AD168" s="47">
        <f>IF(AD44&lt;Cleanup!$B$20,0,Cleanup!$F$20)</f>
        <v>0</v>
      </c>
      <c r="AE168" s="47">
        <f>IF(AE44&lt;Cleanup!$B$21,0,Cleanup!$F$21)</f>
        <v>0</v>
      </c>
    </row>
    <row r="169" spans="1:31" hidden="1" x14ac:dyDescent="0.2">
      <c r="A169" s="40"/>
      <c r="B169" s="40"/>
      <c r="C169" s="40"/>
      <c r="D169" s="47">
        <f>IF(D45&lt;Cleanup!$B$10,0,Cleanup!$F$10)</f>
        <v>0</v>
      </c>
      <c r="E169" s="47">
        <f>IF(E45&lt;Cleanup!$B$13,0,Cleanup!$F$13)</f>
        <v>0</v>
      </c>
      <c r="F169" s="47">
        <f>IF(F45&lt;Cleanup!$B$14,0,Cleanup!$F$14)</f>
        <v>0</v>
      </c>
      <c r="G169" s="47">
        <f>IF(G45&lt;Cleanup!$B$15,0,Cleanup!$F$15)</f>
        <v>1745000</v>
      </c>
      <c r="H169" s="47">
        <f>IF(H45&lt;Cleanup!$B$16,0,Cleanup!$F$16)</f>
        <v>0</v>
      </c>
      <c r="I169" s="47">
        <f>IF(I45&lt;Cleanup!$B$17,0,Cleanup!$F$17)</f>
        <v>0</v>
      </c>
      <c r="J169" s="47">
        <f>IF(J45&lt;Cleanup!$B$20,0,Cleanup!$F$20)</f>
        <v>0</v>
      </c>
      <c r="K169" s="47">
        <f>IF(K45&lt;Cleanup!$B$21,0,Cleanup!$F$21)</f>
        <v>0</v>
      </c>
      <c r="L169" s="46"/>
      <c r="M169" s="46"/>
      <c r="N169" s="47">
        <f>IF(N45&lt;Cleanup!$B$10,0,Cleanup!$F$10)</f>
        <v>0</v>
      </c>
      <c r="O169" s="47">
        <f>IF(O45&lt;Cleanup!$B$13,0,Cleanup!$F$13)</f>
        <v>0</v>
      </c>
      <c r="P169" s="47">
        <f>IF(P45&lt;Cleanup!$B$14,0,Cleanup!$F$14)</f>
        <v>0</v>
      </c>
      <c r="Q169" s="47">
        <f>IF(Q45&lt;Cleanup!$B$15,0,Cleanup!$F$15)</f>
        <v>0</v>
      </c>
      <c r="R169" s="47">
        <f>IF(R45&lt;Cleanup!$B$16,0,Cleanup!$F$16)</f>
        <v>0</v>
      </c>
      <c r="S169" s="47">
        <f>IF(S45&lt;Cleanup!$B$17,0,Cleanup!$F$17)</f>
        <v>0</v>
      </c>
      <c r="T169" s="47">
        <f>IF(T45&lt;Cleanup!$B$20,0,Cleanup!$F$20)</f>
        <v>0</v>
      </c>
      <c r="U169" s="47">
        <f>IF(U45&lt;Cleanup!$B$21,0,Cleanup!$F$21)</f>
        <v>0</v>
      </c>
      <c r="V169" s="46"/>
      <c r="W169" s="46"/>
      <c r="X169" s="47">
        <f>IF(X45&lt;Cleanup!$B$10,0,Cleanup!$F$10)</f>
        <v>350000</v>
      </c>
      <c r="Y169" s="47">
        <f>IF(Y45&lt;Cleanup!$B$13,0,Cleanup!$F$13)</f>
        <v>3010000</v>
      </c>
      <c r="Z169" s="47">
        <f>IF(Z45&lt;Cleanup!$B$14,0,Cleanup!$F$14)</f>
        <v>664500</v>
      </c>
      <c r="AA169" s="47">
        <f>IF(AA45&lt;Cleanup!$B$15,0,Cleanup!$F$15)</f>
        <v>1745000</v>
      </c>
      <c r="AB169" s="47">
        <f>IF(AB45&lt;Cleanup!$B$16,0,Cleanup!$F$16)</f>
        <v>2375000</v>
      </c>
      <c r="AC169" s="47">
        <f>IF(AC45&lt;Cleanup!$B$17,0,Cleanup!$F$17)</f>
        <v>0</v>
      </c>
      <c r="AD169" s="47">
        <f>IF(AD45&lt;Cleanup!$B$20,0,Cleanup!$F$20)</f>
        <v>0</v>
      </c>
      <c r="AE169" s="47">
        <f>IF(AE45&lt;Cleanup!$B$21,0,Cleanup!$F$21)</f>
        <v>0</v>
      </c>
    </row>
    <row r="170" spans="1:31" hidden="1" x14ac:dyDescent="0.2">
      <c r="A170" s="40"/>
      <c r="B170" s="40"/>
      <c r="C170" s="40"/>
      <c r="D170" s="47">
        <f>IF(D46&lt;Cleanup!$B$10,0,Cleanup!$F$10)</f>
        <v>350000</v>
      </c>
      <c r="E170" s="47">
        <f>IF(E46&lt;Cleanup!$B$13,0,Cleanup!$F$13)</f>
        <v>3010000</v>
      </c>
      <c r="F170" s="47">
        <f>IF(F46&lt;Cleanup!$B$14,0,Cleanup!$F$14)</f>
        <v>0</v>
      </c>
      <c r="G170" s="47">
        <f>IF(G46&lt;Cleanup!$B$15,0,Cleanup!$F$15)</f>
        <v>0</v>
      </c>
      <c r="H170" s="47">
        <f>IF(H46&lt;Cleanup!$B$16,0,Cleanup!$F$16)</f>
        <v>2375000</v>
      </c>
      <c r="I170" s="47">
        <f>IF(I46&lt;Cleanup!$B$17,0,Cleanup!$F$17)</f>
        <v>0</v>
      </c>
      <c r="J170" s="47">
        <f>IF(J46&lt;Cleanup!$B$20,0,Cleanup!$F$20)</f>
        <v>0</v>
      </c>
      <c r="K170" s="47">
        <f>IF(K46&lt;Cleanup!$B$21,0,Cleanup!$F$21)</f>
        <v>0</v>
      </c>
      <c r="L170" s="46"/>
      <c r="M170" s="46"/>
      <c r="N170" s="47">
        <f>IF(N46&lt;Cleanup!$B$10,0,Cleanup!$F$10)</f>
        <v>350000</v>
      </c>
      <c r="O170" s="47">
        <f>IF(O46&lt;Cleanup!$B$13,0,Cleanup!$F$13)</f>
        <v>0</v>
      </c>
      <c r="P170" s="47">
        <f>IF(P46&lt;Cleanup!$B$14,0,Cleanup!$F$14)</f>
        <v>664500</v>
      </c>
      <c r="Q170" s="47">
        <f>IF(Q46&lt;Cleanup!$B$15,0,Cleanup!$F$15)</f>
        <v>1745000</v>
      </c>
      <c r="R170" s="47">
        <f>IF(R46&lt;Cleanup!$B$16,0,Cleanup!$F$16)</f>
        <v>0</v>
      </c>
      <c r="S170" s="47">
        <f>IF(S46&lt;Cleanup!$B$17,0,Cleanup!$F$17)</f>
        <v>312600</v>
      </c>
      <c r="T170" s="47">
        <f>IF(T46&lt;Cleanup!$B$20,0,Cleanup!$F$20)</f>
        <v>0</v>
      </c>
      <c r="U170" s="47">
        <f>IF(U46&lt;Cleanup!$B$21,0,Cleanup!$F$21)</f>
        <v>0</v>
      </c>
      <c r="V170" s="46"/>
      <c r="W170" s="46"/>
      <c r="X170" s="47">
        <f>IF(X46&lt;Cleanup!$B$10,0,Cleanup!$F$10)</f>
        <v>0</v>
      </c>
      <c r="Y170" s="47">
        <f>IF(Y46&lt;Cleanup!$B$13,0,Cleanup!$F$13)</f>
        <v>0</v>
      </c>
      <c r="Z170" s="47">
        <f>IF(Z46&lt;Cleanup!$B$14,0,Cleanup!$F$14)</f>
        <v>0</v>
      </c>
      <c r="AA170" s="47">
        <f>IF(AA46&lt;Cleanup!$B$15,0,Cleanup!$F$15)</f>
        <v>0</v>
      </c>
      <c r="AB170" s="47">
        <f>IF(AB46&lt;Cleanup!$B$16,0,Cleanup!$F$16)</f>
        <v>0</v>
      </c>
      <c r="AC170" s="47">
        <f>IF(AC46&lt;Cleanup!$B$17,0,Cleanup!$F$17)</f>
        <v>0</v>
      </c>
      <c r="AD170" s="47">
        <f>IF(AD46&lt;Cleanup!$B$20,0,Cleanup!$F$20)</f>
        <v>0</v>
      </c>
      <c r="AE170" s="47">
        <f>IF(AE46&lt;Cleanup!$B$21,0,Cleanup!$F$21)</f>
        <v>0</v>
      </c>
    </row>
    <row r="171" spans="1:31" hidden="1" x14ac:dyDescent="0.2">
      <c r="A171" s="40"/>
      <c r="B171" s="40"/>
      <c r="C171" s="40"/>
      <c r="D171" s="47">
        <f>IF(D47&lt;Cleanup!$B$10,0,Cleanup!$F$10)</f>
        <v>0</v>
      </c>
      <c r="E171" s="47">
        <f>IF(E47&lt;Cleanup!$B$13,0,Cleanup!$F$13)</f>
        <v>0</v>
      </c>
      <c r="F171" s="47">
        <f>IF(F47&lt;Cleanup!$B$14,0,Cleanup!$F$14)</f>
        <v>0</v>
      </c>
      <c r="G171" s="47">
        <f>IF(G47&lt;Cleanup!$B$15,0,Cleanup!$F$15)</f>
        <v>0</v>
      </c>
      <c r="H171" s="47">
        <f>IF(H47&lt;Cleanup!$B$16,0,Cleanup!$F$16)</f>
        <v>0</v>
      </c>
      <c r="I171" s="47">
        <f>IF(I47&lt;Cleanup!$B$17,0,Cleanup!$F$17)</f>
        <v>0</v>
      </c>
      <c r="J171" s="47">
        <f>IF(J47&lt;Cleanup!$B$20,0,Cleanup!$F$20)</f>
        <v>0</v>
      </c>
      <c r="K171" s="47">
        <f>IF(K47&lt;Cleanup!$B$21,0,Cleanup!$F$21)</f>
        <v>0</v>
      </c>
      <c r="L171" s="46"/>
      <c r="M171" s="46"/>
      <c r="N171" s="47">
        <f>IF(N47&lt;Cleanup!$B$10,0,Cleanup!$F$10)</f>
        <v>0</v>
      </c>
      <c r="O171" s="47">
        <f>IF(O47&lt;Cleanup!$B$13,0,Cleanup!$F$13)</f>
        <v>0</v>
      </c>
      <c r="P171" s="47">
        <f>IF(P47&lt;Cleanup!$B$14,0,Cleanup!$F$14)</f>
        <v>0</v>
      </c>
      <c r="Q171" s="47">
        <f>IF(Q47&lt;Cleanup!$B$15,0,Cleanup!$F$15)</f>
        <v>0</v>
      </c>
      <c r="R171" s="47">
        <f>IF(R47&lt;Cleanup!$B$16,0,Cleanup!$F$16)</f>
        <v>0</v>
      </c>
      <c r="S171" s="47">
        <f>IF(S47&lt;Cleanup!$B$17,0,Cleanup!$F$17)</f>
        <v>0</v>
      </c>
      <c r="T171" s="47">
        <f>IF(T47&lt;Cleanup!$B$20,0,Cleanup!$F$20)</f>
        <v>0</v>
      </c>
      <c r="U171" s="47">
        <f>IF(U47&lt;Cleanup!$B$21,0,Cleanup!$F$21)</f>
        <v>0</v>
      </c>
      <c r="V171" s="46"/>
      <c r="W171" s="46"/>
      <c r="X171" s="47">
        <f>IF(X47&lt;Cleanup!$B$10,0,Cleanup!$F$10)</f>
        <v>350000</v>
      </c>
      <c r="Y171" s="47">
        <f>IF(Y47&lt;Cleanup!$B$13,0,Cleanup!$F$13)</f>
        <v>0</v>
      </c>
      <c r="Z171" s="47">
        <f>IF(Z47&lt;Cleanup!$B$14,0,Cleanup!$F$14)</f>
        <v>0</v>
      </c>
      <c r="AA171" s="47">
        <f>IF(AA47&lt;Cleanup!$B$15,0,Cleanup!$F$15)</f>
        <v>0</v>
      </c>
      <c r="AB171" s="47">
        <f>IF(AB47&lt;Cleanup!$B$16,0,Cleanup!$F$16)</f>
        <v>0</v>
      </c>
      <c r="AC171" s="47">
        <f>IF(AC47&lt;Cleanup!$B$17,0,Cleanup!$F$17)</f>
        <v>312600</v>
      </c>
      <c r="AD171" s="47">
        <f>IF(AD47&lt;Cleanup!$B$20,0,Cleanup!$F$20)</f>
        <v>0</v>
      </c>
      <c r="AE171" s="47">
        <f>IF(AE47&lt;Cleanup!$B$21,0,Cleanup!$F$21)</f>
        <v>0</v>
      </c>
    </row>
    <row r="172" spans="1:31" hidden="1" x14ac:dyDescent="0.2">
      <c r="A172" s="40"/>
      <c r="B172" s="40"/>
      <c r="C172" s="40"/>
      <c r="D172" s="47">
        <f>IF(D48&lt;Cleanup!$B$10,0,Cleanup!$F$10)</f>
        <v>0</v>
      </c>
      <c r="E172" s="47">
        <f>IF(E48&lt;Cleanup!$B$13,0,Cleanup!$F$13)</f>
        <v>0</v>
      </c>
      <c r="F172" s="47">
        <f>IF(F48&lt;Cleanup!$B$14,0,Cleanup!$F$14)</f>
        <v>0</v>
      </c>
      <c r="G172" s="47">
        <f>IF(G48&lt;Cleanup!$B$15,0,Cleanup!$F$15)</f>
        <v>0</v>
      </c>
      <c r="H172" s="47">
        <f>IF(H48&lt;Cleanup!$B$16,0,Cleanup!$F$16)</f>
        <v>0</v>
      </c>
      <c r="I172" s="47">
        <f>IF(I48&lt;Cleanup!$B$17,0,Cleanup!$F$17)</f>
        <v>0</v>
      </c>
      <c r="J172" s="47">
        <f>IF(J48&lt;Cleanup!$B$20,0,Cleanup!$F$20)</f>
        <v>0</v>
      </c>
      <c r="K172" s="47">
        <f>IF(K48&lt;Cleanup!$B$21,0,Cleanup!$F$21)</f>
        <v>0</v>
      </c>
      <c r="L172" s="46"/>
      <c r="M172" s="46"/>
      <c r="N172" s="47">
        <f>IF(N48&lt;Cleanup!$B$10,0,Cleanup!$F$10)</f>
        <v>350000</v>
      </c>
      <c r="O172" s="47">
        <f>IF(O48&lt;Cleanup!$B$13,0,Cleanup!$F$13)</f>
        <v>0</v>
      </c>
      <c r="P172" s="47">
        <f>IF(P48&lt;Cleanup!$B$14,0,Cleanup!$F$14)</f>
        <v>0</v>
      </c>
      <c r="Q172" s="47">
        <f>IF(Q48&lt;Cleanup!$B$15,0,Cleanup!$F$15)</f>
        <v>0</v>
      </c>
      <c r="R172" s="47">
        <f>IF(R48&lt;Cleanup!$B$16,0,Cleanup!$F$16)</f>
        <v>0</v>
      </c>
      <c r="S172" s="47">
        <f>IF(S48&lt;Cleanup!$B$17,0,Cleanup!$F$17)</f>
        <v>0</v>
      </c>
      <c r="T172" s="47">
        <f>IF(T48&lt;Cleanup!$B$20,0,Cleanup!$F$20)</f>
        <v>0</v>
      </c>
      <c r="U172" s="47">
        <f>IF(U48&lt;Cleanup!$B$21,0,Cleanup!$F$21)</f>
        <v>0</v>
      </c>
      <c r="V172" s="46"/>
      <c r="W172" s="46"/>
      <c r="X172" s="47">
        <f>IF(X48&lt;Cleanup!$B$10,0,Cleanup!$F$10)</f>
        <v>0</v>
      </c>
      <c r="Y172" s="47">
        <f>IF(Y48&lt;Cleanup!$B$13,0,Cleanup!$F$13)</f>
        <v>3010000</v>
      </c>
      <c r="Z172" s="47">
        <f>IF(Z48&lt;Cleanup!$B$14,0,Cleanup!$F$14)</f>
        <v>664500</v>
      </c>
      <c r="AA172" s="47">
        <f>IF(AA48&lt;Cleanup!$B$15,0,Cleanup!$F$15)</f>
        <v>1745000</v>
      </c>
      <c r="AB172" s="47">
        <f>IF(AB48&lt;Cleanup!$B$16,0,Cleanup!$F$16)</f>
        <v>2375000</v>
      </c>
      <c r="AC172" s="47">
        <f>IF(AC48&lt;Cleanup!$B$17,0,Cleanup!$F$17)</f>
        <v>0</v>
      </c>
      <c r="AD172" s="47">
        <f>IF(AD48&lt;Cleanup!$B$20,0,Cleanup!$F$20)</f>
        <v>0</v>
      </c>
      <c r="AE172" s="47">
        <f>IF(AE48&lt;Cleanup!$B$21,0,Cleanup!$F$21)</f>
        <v>0</v>
      </c>
    </row>
    <row r="173" spans="1:31" hidden="1" x14ac:dyDescent="0.2">
      <c r="A173" s="40"/>
      <c r="B173" s="40"/>
      <c r="C173" s="40"/>
      <c r="D173" s="47">
        <f>IF(D49&lt;Cleanup!$B$10,0,Cleanup!$F$10)</f>
        <v>350000</v>
      </c>
      <c r="E173" s="47">
        <f>IF(E49&lt;Cleanup!$B$13,0,Cleanup!$F$13)</f>
        <v>0</v>
      </c>
      <c r="F173" s="47">
        <f>IF(F49&lt;Cleanup!$B$14,0,Cleanup!$F$14)</f>
        <v>0</v>
      </c>
      <c r="G173" s="47">
        <f>IF(G49&lt;Cleanup!$B$15,0,Cleanup!$F$15)</f>
        <v>0</v>
      </c>
      <c r="H173" s="47">
        <f>IF(H49&lt;Cleanup!$B$16,0,Cleanup!$F$16)</f>
        <v>0</v>
      </c>
      <c r="I173" s="47">
        <f>IF(I49&lt;Cleanup!$B$17,0,Cleanup!$F$17)</f>
        <v>312600</v>
      </c>
      <c r="J173" s="47">
        <f>IF(J49&lt;Cleanup!$B$20,0,Cleanup!$F$20)</f>
        <v>0</v>
      </c>
      <c r="K173" s="47">
        <f>IF(K49&lt;Cleanup!$B$21,0,Cleanup!$F$21)</f>
        <v>0</v>
      </c>
      <c r="L173" s="46"/>
      <c r="M173" s="46"/>
      <c r="N173" s="47">
        <f>IF(N49&lt;Cleanup!$B$10,0,Cleanup!$F$10)</f>
        <v>0</v>
      </c>
      <c r="O173" s="47">
        <f>IF(O49&lt;Cleanup!$B$13,0,Cleanup!$F$13)</f>
        <v>3010000</v>
      </c>
      <c r="P173" s="47">
        <f>IF(P49&lt;Cleanup!$B$14,0,Cleanup!$F$14)</f>
        <v>0</v>
      </c>
      <c r="Q173" s="47">
        <f>IF(Q49&lt;Cleanup!$B$15,0,Cleanup!$F$15)</f>
        <v>0</v>
      </c>
      <c r="R173" s="47">
        <f>IF(R49&lt;Cleanup!$B$16,0,Cleanup!$F$16)</f>
        <v>2375000</v>
      </c>
      <c r="S173" s="47">
        <f>IF(S49&lt;Cleanup!$B$17,0,Cleanup!$F$17)</f>
        <v>0</v>
      </c>
      <c r="T173" s="47">
        <f>IF(T49&lt;Cleanup!$B$20,0,Cleanup!$F$20)</f>
        <v>0</v>
      </c>
      <c r="U173" s="47">
        <f>IF(U49&lt;Cleanup!$B$21,0,Cleanup!$F$21)</f>
        <v>0</v>
      </c>
      <c r="V173" s="46"/>
      <c r="W173" s="46"/>
      <c r="X173" s="47">
        <f>IF(X49&lt;Cleanup!$B$10,0,Cleanup!$F$10)</f>
        <v>350000</v>
      </c>
      <c r="Y173" s="47">
        <f>IF(Y49&lt;Cleanup!$B$13,0,Cleanup!$F$13)</f>
        <v>0</v>
      </c>
      <c r="Z173" s="47">
        <f>IF(Z49&lt;Cleanup!$B$14,0,Cleanup!$F$14)</f>
        <v>0</v>
      </c>
      <c r="AA173" s="47">
        <f>IF(AA49&lt;Cleanup!$B$15,0,Cleanup!$F$15)</f>
        <v>0</v>
      </c>
      <c r="AB173" s="47">
        <f>IF(AB49&lt;Cleanup!$B$16,0,Cleanup!$F$16)</f>
        <v>0</v>
      </c>
      <c r="AC173" s="47">
        <f>IF(AC49&lt;Cleanup!$B$17,0,Cleanup!$F$17)</f>
        <v>312600</v>
      </c>
      <c r="AD173" s="47">
        <f>IF(AD49&lt;Cleanup!$B$20,0,Cleanup!$F$20)</f>
        <v>0</v>
      </c>
      <c r="AE173" s="47">
        <f>IF(AE49&lt;Cleanup!$B$21,0,Cleanup!$F$21)</f>
        <v>0</v>
      </c>
    </row>
    <row r="174" spans="1:31" hidden="1" x14ac:dyDescent="0.2">
      <c r="A174" s="40"/>
      <c r="B174" s="40"/>
      <c r="C174" s="40"/>
      <c r="D174" s="47">
        <f>IF(D50&lt;Cleanup!$B$10,0,Cleanup!$F$10)</f>
        <v>0</v>
      </c>
      <c r="E174" s="47">
        <f>IF(E50&lt;Cleanup!$B$13,0,Cleanup!$F$13)</f>
        <v>0</v>
      </c>
      <c r="F174" s="47">
        <f>IF(F50&lt;Cleanup!$B$14,0,Cleanup!$F$14)</f>
        <v>0</v>
      </c>
      <c r="G174" s="47">
        <f>IF(G50&lt;Cleanup!$B$15,0,Cleanup!$F$15)</f>
        <v>0</v>
      </c>
      <c r="H174" s="47">
        <f>IF(H50&lt;Cleanup!$B$16,0,Cleanup!$F$16)</f>
        <v>0</v>
      </c>
      <c r="I174" s="47">
        <f>IF(I50&lt;Cleanup!$B$17,0,Cleanup!$F$17)</f>
        <v>0</v>
      </c>
      <c r="J174" s="47">
        <f>IF(J50&lt;Cleanup!$B$20,0,Cleanup!$F$20)</f>
        <v>0</v>
      </c>
      <c r="K174" s="47">
        <f>IF(K50&lt;Cleanup!$B$21,0,Cleanup!$F$21)</f>
        <v>0</v>
      </c>
      <c r="L174" s="46"/>
      <c r="M174" s="46"/>
      <c r="N174" s="47">
        <f>IF(N50&lt;Cleanup!$B$10,0,Cleanup!$F$10)</f>
        <v>350000</v>
      </c>
      <c r="O174" s="47">
        <f>IF(O50&lt;Cleanup!$B$13,0,Cleanup!$F$13)</f>
        <v>0</v>
      </c>
      <c r="P174" s="47">
        <f>IF(P50&lt;Cleanup!$B$14,0,Cleanup!$F$14)</f>
        <v>664500</v>
      </c>
      <c r="Q174" s="47">
        <f>IF(Q50&lt;Cleanup!$B$15,0,Cleanup!$F$15)</f>
        <v>1745000</v>
      </c>
      <c r="R174" s="47">
        <f>IF(R50&lt;Cleanup!$B$16,0,Cleanup!$F$16)</f>
        <v>0</v>
      </c>
      <c r="S174" s="47">
        <f>IF(S50&lt;Cleanup!$B$17,0,Cleanup!$F$17)</f>
        <v>312600</v>
      </c>
      <c r="T174" s="47">
        <f>IF(T50&lt;Cleanup!$B$20,0,Cleanup!$F$20)</f>
        <v>0</v>
      </c>
      <c r="U174" s="47">
        <f>IF(U50&lt;Cleanup!$B$21,0,Cleanup!$F$21)</f>
        <v>0</v>
      </c>
      <c r="V174" s="46"/>
      <c r="W174" s="46"/>
      <c r="X174" s="47">
        <f>IF(X50&lt;Cleanup!$B$10,0,Cleanup!$F$10)</f>
        <v>0</v>
      </c>
      <c r="Y174" s="47">
        <f>IF(Y50&lt;Cleanup!$B$13,0,Cleanup!$F$13)</f>
        <v>3010000</v>
      </c>
      <c r="Z174" s="47">
        <f>IF(Z50&lt;Cleanup!$B$14,0,Cleanup!$F$14)</f>
        <v>664500</v>
      </c>
      <c r="AA174" s="47">
        <f>IF(AA50&lt;Cleanup!$B$15,0,Cleanup!$F$15)</f>
        <v>1745000</v>
      </c>
      <c r="AB174" s="47">
        <f>IF(AB50&lt;Cleanup!$B$16,0,Cleanup!$F$16)</f>
        <v>2375000</v>
      </c>
      <c r="AC174" s="47">
        <f>IF(AC50&lt;Cleanup!$B$17,0,Cleanup!$F$17)</f>
        <v>0</v>
      </c>
      <c r="AD174" s="47">
        <f>IF(AD50&lt;Cleanup!$B$20,0,Cleanup!$F$20)</f>
        <v>0</v>
      </c>
      <c r="AE174" s="47">
        <f>IF(AE50&lt;Cleanup!$B$21,0,Cleanup!$F$21)</f>
        <v>0</v>
      </c>
    </row>
    <row r="175" spans="1:31" hidden="1" x14ac:dyDescent="0.2">
      <c r="A175" s="40"/>
      <c r="B175" s="40"/>
      <c r="C175" s="40"/>
      <c r="D175" s="47">
        <f>IF(D51&lt;Cleanup!$B$10,0,Cleanup!$F$10)</f>
        <v>0</v>
      </c>
      <c r="E175" s="47">
        <f>IF(E51&lt;Cleanup!$B$13,0,Cleanup!$F$13)</f>
        <v>0</v>
      </c>
      <c r="F175" s="47">
        <f>IF(F51&lt;Cleanup!$B$14,0,Cleanup!$F$14)</f>
        <v>664500</v>
      </c>
      <c r="G175" s="47">
        <f>IF(G51&lt;Cleanup!$B$15,0,Cleanup!$F$15)</f>
        <v>0</v>
      </c>
      <c r="H175" s="47">
        <f>IF(H51&lt;Cleanup!$B$16,0,Cleanup!$F$16)</f>
        <v>0</v>
      </c>
      <c r="I175" s="47">
        <f>IF(I51&lt;Cleanup!$B$17,0,Cleanup!$F$17)</f>
        <v>0</v>
      </c>
      <c r="J175" s="47">
        <f>IF(J51&lt;Cleanup!$B$20,0,Cleanup!$F$20)</f>
        <v>0</v>
      </c>
      <c r="K175" s="47">
        <f>IF(K51&lt;Cleanup!$B$21,0,Cleanup!$F$21)</f>
        <v>0</v>
      </c>
      <c r="L175" s="46"/>
      <c r="M175" s="46"/>
      <c r="N175" s="47">
        <f>IF(N51&lt;Cleanup!$B$10,0,Cleanup!$F$10)</f>
        <v>0</v>
      </c>
      <c r="O175" s="47">
        <f>IF(O51&lt;Cleanup!$B$13,0,Cleanup!$F$13)</f>
        <v>0</v>
      </c>
      <c r="P175" s="47">
        <f>IF(P51&lt;Cleanup!$B$14,0,Cleanup!$F$14)</f>
        <v>0</v>
      </c>
      <c r="Q175" s="47">
        <f>IF(Q51&lt;Cleanup!$B$15,0,Cleanup!$F$15)</f>
        <v>0</v>
      </c>
      <c r="R175" s="47">
        <f>IF(R51&lt;Cleanup!$B$16,0,Cleanup!$F$16)</f>
        <v>0</v>
      </c>
      <c r="S175" s="47">
        <f>IF(S51&lt;Cleanup!$B$17,0,Cleanup!$F$17)</f>
        <v>0</v>
      </c>
      <c r="T175" s="47">
        <f>IF(T51&lt;Cleanup!$B$20,0,Cleanup!$F$20)</f>
        <v>0</v>
      </c>
      <c r="U175" s="47">
        <f>IF(U51&lt;Cleanup!$B$21,0,Cleanup!$F$21)</f>
        <v>0</v>
      </c>
      <c r="V175" s="46"/>
      <c r="W175" s="46"/>
      <c r="X175" s="47">
        <f>IF(X51&lt;Cleanup!$B$10,0,Cleanup!$F$10)</f>
        <v>350000</v>
      </c>
      <c r="Y175" s="47">
        <f>IF(Y51&lt;Cleanup!$B$13,0,Cleanup!$F$13)</f>
        <v>0</v>
      </c>
      <c r="Z175" s="47">
        <f>IF(Z51&lt;Cleanup!$B$14,0,Cleanup!$F$14)</f>
        <v>0</v>
      </c>
      <c r="AA175" s="47">
        <f>IF(AA51&lt;Cleanup!$B$15,0,Cleanup!$F$15)</f>
        <v>0</v>
      </c>
      <c r="AB175" s="47">
        <f>IF(AB51&lt;Cleanup!$B$16,0,Cleanup!$F$16)</f>
        <v>0</v>
      </c>
      <c r="AC175" s="47">
        <f>IF(AC51&lt;Cleanup!$B$17,0,Cleanup!$F$17)</f>
        <v>312600</v>
      </c>
      <c r="AD175" s="47">
        <f>IF(AD51&lt;Cleanup!$B$20,0,Cleanup!$F$20)</f>
        <v>0</v>
      </c>
      <c r="AE175" s="47">
        <f>IF(AE51&lt;Cleanup!$B$21,0,Cleanup!$F$21)</f>
        <v>0</v>
      </c>
    </row>
    <row r="176" spans="1:31" ht="13.15" hidden="1" customHeight="1" x14ac:dyDescent="0.2">
      <c r="A176" s="40"/>
      <c r="B176" s="40"/>
      <c r="C176" s="40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3.15" hidden="1" customHeight="1" x14ac:dyDescent="0.2">
      <c r="A177" s="40"/>
      <c r="B177" s="40"/>
      <c r="C177" s="40"/>
      <c r="L177" s="46"/>
      <c r="M177" s="46"/>
      <c r="V177" s="46"/>
      <c r="W177" s="46"/>
    </row>
    <row r="178" spans="1:31" ht="13.15" hidden="1" customHeight="1" x14ac:dyDescent="0.2">
      <c r="A178" s="40"/>
      <c r="B178" s="40"/>
      <c r="C178" s="40"/>
      <c r="D178" s="47">
        <f>IF(D53&lt;Cleanup!$B$10,0,Cleanup!$F$10)</f>
        <v>0</v>
      </c>
      <c r="E178" s="47">
        <f>IF(E53&lt;Cleanup!$B$13,0,Cleanup!$F$13)</f>
        <v>0</v>
      </c>
      <c r="F178" s="47">
        <f>IF(F53&lt;Cleanup!$B$14,0,Cleanup!$F$14)</f>
        <v>0</v>
      </c>
      <c r="G178" s="47">
        <f>IF(G53&lt;Cleanup!$B$15,0,Cleanup!$F$15)</f>
        <v>0</v>
      </c>
      <c r="H178" s="47">
        <f>IF(H53&lt;Cleanup!$B$16,0,Cleanup!$F$16)</f>
        <v>0</v>
      </c>
      <c r="I178" s="47">
        <f>IF(I53&lt;Cleanup!$B$17,0,Cleanup!$F$17)</f>
        <v>0</v>
      </c>
      <c r="J178" s="47">
        <f>IF(J53&lt;Cleanup!$B$20,0,Cleanup!$F$20)</f>
        <v>0</v>
      </c>
      <c r="K178" s="47">
        <f>IF(K53&lt;Cleanup!$B$21,0,Cleanup!$F$21)</f>
        <v>0</v>
      </c>
      <c r="L178" s="46"/>
      <c r="M178" s="46"/>
      <c r="N178" s="47">
        <f>IF(N53&lt;Cleanup!$B$10,0,Cleanup!$F$10)</f>
        <v>0</v>
      </c>
      <c r="O178" s="47">
        <f>IF(O53&lt;Cleanup!$B$13,0,Cleanup!$F$13)</f>
        <v>0</v>
      </c>
      <c r="P178" s="47">
        <f>IF(P53&lt;Cleanup!$B$14,0,Cleanup!$F$14)</f>
        <v>0</v>
      </c>
      <c r="Q178" s="47">
        <f>IF(Q53&lt;Cleanup!$B$15,0,Cleanup!$F$15)</f>
        <v>0</v>
      </c>
      <c r="R178" s="47">
        <f>IF(R53&lt;Cleanup!$B$16,0,Cleanup!$F$16)</f>
        <v>0</v>
      </c>
      <c r="S178" s="47">
        <f>IF(S53&lt;Cleanup!$B$17,0,Cleanup!$F$17)</f>
        <v>0</v>
      </c>
      <c r="T178" s="47">
        <f>IF(T53&lt;Cleanup!$B$20,0,Cleanup!$F$20)</f>
        <v>0</v>
      </c>
      <c r="U178" s="47">
        <f>IF(U53&lt;Cleanup!$B$21,0,Cleanup!$F$21)</f>
        <v>0</v>
      </c>
      <c r="V178" s="46"/>
      <c r="W178" s="46"/>
      <c r="X178" s="47">
        <f>IF(X53&lt;Cleanup!$B$10,0,Cleanup!$F$10)</f>
        <v>0</v>
      </c>
      <c r="Y178" s="47">
        <f>IF(Y53&lt;Cleanup!$B$13,0,Cleanup!$F$13)</f>
        <v>0</v>
      </c>
      <c r="Z178" s="47">
        <f>IF(Z53&lt;Cleanup!$B$14,0,Cleanup!$F$14)</f>
        <v>0</v>
      </c>
      <c r="AA178" s="47">
        <f>IF(AA53&lt;Cleanup!$B$15,0,Cleanup!$F$15)</f>
        <v>0</v>
      </c>
      <c r="AB178" s="47">
        <f>IF(AB53&lt;Cleanup!$B$16,0,Cleanup!$F$16)</f>
        <v>0</v>
      </c>
      <c r="AC178" s="47">
        <f>IF(AC53&lt;Cleanup!$B$17,0,Cleanup!$F$17)</f>
        <v>0</v>
      </c>
      <c r="AD178" s="47">
        <f>IF(AD53&lt;Cleanup!$B$20,0,Cleanup!$F$20)</f>
        <v>0</v>
      </c>
      <c r="AE178" s="47">
        <f>IF(AE53&lt;Cleanup!$B$21,0,Cleanup!$F$21)</f>
        <v>0</v>
      </c>
    </row>
    <row r="179" spans="1:31" ht="13.15" hidden="1" customHeight="1" x14ac:dyDescent="0.2">
      <c r="A179" s="40"/>
      <c r="B179" s="40"/>
      <c r="C179" s="40" t="s">
        <v>28</v>
      </c>
      <c r="D179" s="47">
        <f>IF(D54&lt;Cleanup!$B$10,0,Cleanup!$F$10)</f>
        <v>0</v>
      </c>
      <c r="E179" s="47">
        <f>IF(E54&lt;Cleanup!$B$13,0,Cleanup!$F$13)</f>
        <v>0</v>
      </c>
      <c r="F179" s="47">
        <f>IF(F54&lt;Cleanup!$B$14,0,Cleanup!$F$14)</f>
        <v>0</v>
      </c>
      <c r="G179" s="47">
        <f>IF(G54&lt;Cleanup!$B$15,0,Cleanup!$F$15)</f>
        <v>0</v>
      </c>
      <c r="H179" s="47">
        <f>IF(H54&lt;Cleanup!$B$16,0,Cleanup!$F$16)</f>
        <v>0</v>
      </c>
      <c r="I179" s="47">
        <f>IF(I54&lt;Cleanup!$B$17,0,Cleanup!$F$17)</f>
        <v>0</v>
      </c>
      <c r="J179" s="47">
        <f>IF(J54&lt;Cleanup!$B$20,0,Cleanup!$F$20)</f>
        <v>0</v>
      </c>
      <c r="K179" s="47">
        <f>IF(K54&lt;Cleanup!$B$21,0,Cleanup!$F$21)</f>
        <v>0</v>
      </c>
      <c r="L179" s="46"/>
      <c r="M179" s="46"/>
      <c r="N179" s="47">
        <f>IF(N54&lt;Cleanup!$B$10,0,Cleanup!$F$10)</f>
        <v>0</v>
      </c>
      <c r="O179" s="47">
        <f>IF(O54&lt;Cleanup!$B$13,0,Cleanup!$F$13)</f>
        <v>0</v>
      </c>
      <c r="P179" s="47">
        <f>IF(P54&lt;Cleanup!$B$14,0,Cleanup!$F$14)</f>
        <v>0</v>
      </c>
      <c r="Q179" s="47">
        <f>IF(Q54&lt;Cleanup!$B$15,0,Cleanup!$F$15)</f>
        <v>0</v>
      </c>
      <c r="R179" s="47">
        <f>IF(R54&lt;Cleanup!$B$16,0,Cleanup!$F$16)</f>
        <v>0</v>
      </c>
      <c r="S179" s="47">
        <f>IF(S54&lt;Cleanup!$B$17,0,Cleanup!$F$17)</f>
        <v>0</v>
      </c>
      <c r="T179" s="47">
        <f>IF(T54&lt;Cleanup!$B$20,0,Cleanup!$F$20)</f>
        <v>0</v>
      </c>
      <c r="U179" s="47">
        <f>IF(U54&lt;Cleanup!$B$21,0,Cleanup!$F$21)</f>
        <v>0</v>
      </c>
      <c r="V179" s="46"/>
      <c r="W179" s="46"/>
      <c r="X179" s="47">
        <f>IF(X54&lt;Cleanup!$B$10,0,Cleanup!$F$10)</f>
        <v>0</v>
      </c>
      <c r="Y179" s="47">
        <f>IF(Y54&lt;Cleanup!$B$13,0,Cleanup!$F$13)</f>
        <v>0</v>
      </c>
      <c r="Z179" s="47">
        <f>IF(Z54&lt;Cleanup!$B$14,0,Cleanup!$F$14)</f>
        <v>0</v>
      </c>
      <c r="AA179" s="47">
        <f>IF(AA54&lt;Cleanup!$B$15,0,Cleanup!$F$15)</f>
        <v>0</v>
      </c>
      <c r="AB179" s="47">
        <f>IF(AB54&lt;Cleanup!$B$16,0,Cleanup!$F$16)</f>
        <v>0</v>
      </c>
      <c r="AC179" s="47">
        <f>IF(AC54&lt;Cleanup!$B$17,0,Cleanup!$F$17)</f>
        <v>0</v>
      </c>
      <c r="AD179" s="47">
        <f>IF(AD54&lt;Cleanup!$B$20,0,Cleanup!$F$20)</f>
        <v>0</v>
      </c>
      <c r="AE179" s="47">
        <f>IF(AE54&lt;Cleanup!$B$21,0,Cleanup!$F$21)</f>
        <v>0</v>
      </c>
    </row>
    <row r="180" spans="1:31" ht="13.15" hidden="1" customHeight="1" x14ac:dyDescent="0.2">
      <c r="A180" s="40"/>
      <c r="B180" s="40"/>
      <c r="C180" s="40"/>
      <c r="D180" s="47">
        <f>IF(D55&lt;Cleanup!$B$10,0,Cleanup!$F$10)</f>
        <v>0</v>
      </c>
      <c r="E180" s="47">
        <f>IF(E55&lt;Cleanup!$B$13,0,Cleanup!$F$13)</f>
        <v>0</v>
      </c>
      <c r="F180" s="47">
        <f>IF(F55&lt;Cleanup!$B$14,0,Cleanup!$F$14)</f>
        <v>0</v>
      </c>
      <c r="G180" s="47">
        <f>IF(G55&lt;Cleanup!$B$15,0,Cleanup!$F$15)</f>
        <v>0</v>
      </c>
      <c r="H180" s="47">
        <f>IF(H55&lt;Cleanup!$B$16,0,Cleanup!$F$16)</f>
        <v>0</v>
      </c>
      <c r="I180" s="47">
        <f>IF(I55&lt;Cleanup!$B$17,0,Cleanup!$F$17)</f>
        <v>0</v>
      </c>
      <c r="J180" s="47">
        <f>IF(J55&lt;Cleanup!$B$20,0,Cleanup!$F$20)</f>
        <v>0</v>
      </c>
      <c r="K180" s="47">
        <f>IF(K55&lt;Cleanup!$B$21,0,Cleanup!$F$21)</f>
        <v>0</v>
      </c>
      <c r="L180" s="46"/>
      <c r="M180" s="46"/>
      <c r="N180" s="47">
        <f>IF(N55&lt;Cleanup!$B$10,0,Cleanup!$F$10)</f>
        <v>0</v>
      </c>
      <c r="O180" s="47">
        <f>IF(O55&lt;Cleanup!$B$13,0,Cleanup!$F$13)</f>
        <v>0</v>
      </c>
      <c r="P180" s="47">
        <f>IF(P55&lt;Cleanup!$B$14,0,Cleanup!$F$14)</f>
        <v>0</v>
      </c>
      <c r="Q180" s="47">
        <f>IF(Q55&lt;Cleanup!$B$15,0,Cleanup!$F$15)</f>
        <v>0</v>
      </c>
      <c r="R180" s="47">
        <f>IF(R55&lt;Cleanup!$B$16,0,Cleanup!$F$16)</f>
        <v>0</v>
      </c>
      <c r="S180" s="47">
        <f>IF(S55&lt;Cleanup!$B$17,0,Cleanup!$F$17)</f>
        <v>0</v>
      </c>
      <c r="T180" s="47">
        <f>IF(T55&lt;Cleanup!$B$20,0,Cleanup!$F$20)</f>
        <v>0</v>
      </c>
      <c r="U180" s="47">
        <f>IF(U55&lt;Cleanup!$B$21,0,Cleanup!$F$21)</f>
        <v>0</v>
      </c>
      <c r="V180" s="46"/>
      <c r="W180" s="46"/>
      <c r="X180" s="47">
        <f>IF(X55&lt;Cleanup!$B$10,0,Cleanup!$F$10)</f>
        <v>0</v>
      </c>
      <c r="Y180" s="47">
        <f>IF(Y55&lt;Cleanup!$B$13,0,Cleanup!$F$13)</f>
        <v>0</v>
      </c>
      <c r="Z180" s="47">
        <f>IF(Z55&lt;Cleanup!$B$14,0,Cleanup!$F$14)</f>
        <v>0</v>
      </c>
      <c r="AA180" s="47">
        <f>IF(AA55&lt;Cleanup!$B$15,0,Cleanup!$F$15)</f>
        <v>0</v>
      </c>
      <c r="AB180" s="47">
        <f>IF(AB55&lt;Cleanup!$B$16,0,Cleanup!$F$16)</f>
        <v>0</v>
      </c>
      <c r="AC180" s="47">
        <f>IF(AC55&lt;Cleanup!$B$17,0,Cleanup!$F$17)</f>
        <v>0</v>
      </c>
      <c r="AD180" s="47">
        <f>IF(AD55&lt;Cleanup!$B$20,0,Cleanup!$F$20)</f>
        <v>0</v>
      </c>
      <c r="AE180" s="47">
        <f>IF(AE55&lt;Cleanup!$B$21,0,Cleanup!$F$21)</f>
        <v>0</v>
      </c>
    </row>
    <row r="181" spans="1:31" ht="13.15" hidden="1" customHeight="1" x14ac:dyDescent="0.2">
      <c r="A181" s="40"/>
      <c r="B181" s="40"/>
      <c r="C181" s="40"/>
      <c r="D181" s="47">
        <f>IF(D56&lt;Cleanup!$B$10,0,Cleanup!$F$10)</f>
        <v>0</v>
      </c>
      <c r="E181" s="47">
        <f>IF(E56&lt;Cleanup!$B$13,0,Cleanup!$F$13)</f>
        <v>0</v>
      </c>
      <c r="F181" s="47">
        <f>IF(F56&lt;Cleanup!$B$14,0,Cleanup!$F$14)</f>
        <v>0</v>
      </c>
      <c r="G181" s="47">
        <f>IF(G56&lt;Cleanup!$B$15,0,Cleanup!$F$15)</f>
        <v>0</v>
      </c>
      <c r="H181" s="47">
        <f>IF(H56&lt;Cleanup!$B$16,0,Cleanup!$F$16)</f>
        <v>0</v>
      </c>
      <c r="I181" s="47">
        <f>IF(I56&lt;Cleanup!$B$17,0,Cleanup!$F$17)</f>
        <v>0</v>
      </c>
      <c r="J181" s="47">
        <f>IF(J56&lt;Cleanup!$B$20,0,Cleanup!$F$20)</f>
        <v>0</v>
      </c>
      <c r="K181" s="47">
        <f>IF(K56&lt;Cleanup!$B$21,0,Cleanup!$F$21)</f>
        <v>0</v>
      </c>
      <c r="L181" s="46"/>
      <c r="M181" s="46"/>
      <c r="N181" s="47">
        <f>IF(N56&lt;Cleanup!$B$10,0,Cleanup!$F$10)</f>
        <v>0</v>
      </c>
      <c r="O181" s="47">
        <f>IF(O56&lt;Cleanup!$B$13,0,Cleanup!$F$13)</f>
        <v>0</v>
      </c>
      <c r="P181" s="47">
        <f>IF(P56&lt;Cleanup!$B$14,0,Cleanup!$F$14)</f>
        <v>0</v>
      </c>
      <c r="Q181" s="47">
        <f>IF(Q56&lt;Cleanup!$B$15,0,Cleanup!$F$15)</f>
        <v>0</v>
      </c>
      <c r="R181" s="47">
        <f>IF(R56&lt;Cleanup!$B$16,0,Cleanup!$F$16)</f>
        <v>0</v>
      </c>
      <c r="S181" s="47">
        <f>IF(S56&lt;Cleanup!$B$17,0,Cleanup!$F$17)</f>
        <v>0</v>
      </c>
      <c r="T181" s="47">
        <f>IF(T56&lt;Cleanup!$B$20,0,Cleanup!$F$20)</f>
        <v>0</v>
      </c>
      <c r="U181" s="47">
        <f>IF(U56&lt;Cleanup!$B$21,0,Cleanup!$F$21)</f>
        <v>0</v>
      </c>
      <c r="V181" s="46"/>
      <c r="W181" s="46"/>
      <c r="X181" s="47">
        <f>IF(X56&lt;Cleanup!$B$10,0,Cleanup!$F$10)</f>
        <v>0</v>
      </c>
      <c r="Y181" s="47">
        <f>IF(Y56&lt;Cleanup!$B$13,0,Cleanup!$F$13)</f>
        <v>0</v>
      </c>
      <c r="Z181" s="47">
        <f>IF(Z56&lt;Cleanup!$B$14,0,Cleanup!$F$14)</f>
        <v>0</v>
      </c>
      <c r="AA181" s="47">
        <f>IF(AA56&lt;Cleanup!$B$15,0,Cleanup!$F$15)</f>
        <v>0</v>
      </c>
      <c r="AB181" s="47">
        <f>IF(AB56&lt;Cleanup!$B$16,0,Cleanup!$F$16)</f>
        <v>0</v>
      </c>
      <c r="AC181" s="47">
        <f>IF(AC56&lt;Cleanup!$B$17,0,Cleanup!$F$17)</f>
        <v>0</v>
      </c>
      <c r="AD181" s="47">
        <f>IF(AD56&lt;Cleanup!$B$20,0,Cleanup!$F$20)</f>
        <v>0</v>
      </c>
      <c r="AE181" s="47">
        <f>IF(AE56&lt;Cleanup!$B$21,0,Cleanup!$F$21)</f>
        <v>0</v>
      </c>
    </row>
    <row r="182" spans="1:31" ht="13.15" hidden="1" customHeight="1" x14ac:dyDescent="0.2">
      <c r="A182" s="40"/>
      <c r="B182" s="40"/>
      <c r="C182" s="40"/>
      <c r="D182" s="47">
        <f>IF(D57&lt;Cleanup!$B$10,0,Cleanup!$F$10)</f>
        <v>0</v>
      </c>
      <c r="E182" s="47">
        <f>IF(E57&lt;Cleanup!$B$13,0,Cleanup!$F$13)</f>
        <v>0</v>
      </c>
      <c r="F182" s="47">
        <f>IF(F57&lt;Cleanup!$B$14,0,Cleanup!$F$14)</f>
        <v>0</v>
      </c>
      <c r="G182" s="47">
        <f>IF(G57&lt;Cleanup!$B$15,0,Cleanup!$F$15)</f>
        <v>0</v>
      </c>
      <c r="H182" s="47">
        <f>IF(H57&lt;Cleanup!$B$16,0,Cleanup!$F$16)</f>
        <v>0</v>
      </c>
      <c r="I182" s="47">
        <f>IF(I57&lt;Cleanup!$B$17,0,Cleanup!$F$17)</f>
        <v>0</v>
      </c>
      <c r="J182" s="47">
        <f>IF(J57&lt;Cleanup!$B$20,0,Cleanup!$F$20)</f>
        <v>0</v>
      </c>
      <c r="K182" s="47">
        <f>IF(K57&lt;Cleanup!$B$21,0,Cleanup!$F$21)</f>
        <v>0</v>
      </c>
      <c r="L182" s="46"/>
      <c r="M182" s="46"/>
      <c r="N182" s="47">
        <f>IF(N57&lt;Cleanup!$B$10,0,Cleanup!$F$10)</f>
        <v>350000</v>
      </c>
      <c r="O182" s="47">
        <f>IF(O57&lt;Cleanup!$B$13,0,Cleanup!$F$13)</f>
        <v>3010000</v>
      </c>
      <c r="P182" s="47">
        <f>IF(P57&lt;Cleanup!$B$14,0,Cleanup!$F$14)</f>
        <v>664500</v>
      </c>
      <c r="Q182" s="47">
        <f>IF(Q57&lt;Cleanup!$B$15,0,Cleanup!$F$15)</f>
        <v>1745000</v>
      </c>
      <c r="R182" s="47">
        <f>IF(R57&lt;Cleanup!$B$16,0,Cleanup!$F$16)</f>
        <v>2375000</v>
      </c>
      <c r="S182" s="47">
        <f>IF(S57&lt;Cleanup!$B$17,0,Cleanup!$F$17)</f>
        <v>312600</v>
      </c>
      <c r="T182" s="47">
        <f>IF(T57&lt;Cleanup!$B$20,0,Cleanup!$F$20)</f>
        <v>0</v>
      </c>
      <c r="U182" s="47">
        <f>IF(U57&lt;Cleanup!$B$21,0,Cleanup!$F$21)</f>
        <v>0</v>
      </c>
      <c r="V182" s="46"/>
      <c r="W182" s="46"/>
      <c r="X182" s="47">
        <f>IF(X57&lt;Cleanup!$B$10,0,Cleanup!$F$10)</f>
        <v>0</v>
      </c>
      <c r="Y182" s="47">
        <f>IF(Y57&lt;Cleanup!$B$13,0,Cleanup!$F$13)</f>
        <v>0</v>
      </c>
      <c r="Z182" s="47">
        <f>IF(Z57&lt;Cleanup!$B$14,0,Cleanup!$F$14)</f>
        <v>0</v>
      </c>
      <c r="AA182" s="47">
        <f>IF(AA57&lt;Cleanup!$B$15,0,Cleanup!$F$15)</f>
        <v>0</v>
      </c>
      <c r="AB182" s="47">
        <f>IF(AB57&lt;Cleanup!$B$16,0,Cleanup!$F$16)</f>
        <v>0</v>
      </c>
      <c r="AC182" s="47">
        <f>IF(AC57&lt;Cleanup!$B$17,0,Cleanup!$F$17)</f>
        <v>0</v>
      </c>
      <c r="AD182" s="47">
        <f>IF(AD57&lt;Cleanup!$B$20,0,Cleanup!$F$20)</f>
        <v>0</v>
      </c>
      <c r="AE182" s="47">
        <f>IF(AE57&lt;Cleanup!$B$21,0,Cleanup!$F$21)</f>
        <v>0</v>
      </c>
    </row>
    <row r="183" spans="1:31" ht="13.15" hidden="1" customHeight="1" x14ac:dyDescent="0.2">
      <c r="A183" s="40"/>
      <c r="B183" s="40"/>
      <c r="C183" s="40"/>
      <c r="D183" s="47">
        <f>IF(D58&lt;Cleanup!$B$10,0,Cleanup!$F$10)</f>
        <v>0</v>
      </c>
      <c r="E183" s="47">
        <f>IF(E58&lt;Cleanup!$B$13,0,Cleanup!$F$13)</f>
        <v>0</v>
      </c>
      <c r="F183" s="47">
        <f>IF(F58&lt;Cleanup!$B$14,0,Cleanup!$F$14)</f>
        <v>0</v>
      </c>
      <c r="G183" s="47">
        <f>IF(G58&lt;Cleanup!$B$15,0,Cleanup!$F$15)</f>
        <v>0</v>
      </c>
      <c r="H183" s="47">
        <f>IF(H58&lt;Cleanup!$B$16,0,Cleanup!$F$16)</f>
        <v>0</v>
      </c>
      <c r="I183" s="47">
        <f>IF(I58&lt;Cleanup!$B$17,0,Cleanup!$F$17)</f>
        <v>0</v>
      </c>
      <c r="J183" s="47">
        <f>IF(J58&lt;Cleanup!$B$20,0,Cleanup!$F$20)</f>
        <v>0</v>
      </c>
      <c r="K183" s="47">
        <f>IF(K58&lt;Cleanup!$B$21,0,Cleanup!$F$21)</f>
        <v>0</v>
      </c>
      <c r="L183" s="46"/>
      <c r="M183" s="46"/>
      <c r="N183" s="47">
        <f>IF(N58&lt;Cleanup!$B$10,0,Cleanup!$F$10)</f>
        <v>0</v>
      </c>
      <c r="O183" s="47">
        <f>IF(O58&lt;Cleanup!$B$13,0,Cleanup!$F$13)</f>
        <v>0</v>
      </c>
      <c r="P183" s="47">
        <f>IF(P58&lt;Cleanup!$B$14,0,Cleanup!$F$14)</f>
        <v>0</v>
      </c>
      <c r="Q183" s="47">
        <f>IF(Q58&lt;Cleanup!$B$15,0,Cleanup!$F$15)</f>
        <v>0</v>
      </c>
      <c r="R183" s="47">
        <f>IF(R58&lt;Cleanup!$B$16,0,Cleanup!$F$16)</f>
        <v>0</v>
      </c>
      <c r="S183" s="47">
        <f>IF(S58&lt;Cleanup!$B$17,0,Cleanup!$F$17)</f>
        <v>0</v>
      </c>
      <c r="T183" s="47">
        <f>IF(T58&lt;Cleanup!$B$20,0,Cleanup!$F$20)</f>
        <v>0</v>
      </c>
      <c r="U183" s="47">
        <f>IF(U58&lt;Cleanup!$B$21,0,Cleanup!$F$21)</f>
        <v>0</v>
      </c>
      <c r="V183" s="46"/>
      <c r="W183" s="46"/>
      <c r="X183" s="47">
        <f>IF(X58&lt;Cleanup!$B$10,0,Cleanup!$F$10)</f>
        <v>0</v>
      </c>
      <c r="Y183" s="47">
        <f>IF(Y58&lt;Cleanup!$B$13,0,Cleanup!$F$13)</f>
        <v>0</v>
      </c>
      <c r="Z183" s="47">
        <f>IF(Z58&lt;Cleanup!$B$14,0,Cleanup!$F$14)</f>
        <v>0</v>
      </c>
      <c r="AA183" s="47">
        <f>IF(AA58&lt;Cleanup!$B$15,0,Cleanup!$F$15)</f>
        <v>0</v>
      </c>
      <c r="AB183" s="47">
        <f>IF(AB58&lt;Cleanup!$B$16,0,Cleanup!$F$16)</f>
        <v>0</v>
      </c>
      <c r="AC183" s="47">
        <f>IF(AC58&lt;Cleanup!$B$17,0,Cleanup!$F$17)</f>
        <v>0</v>
      </c>
      <c r="AD183" s="47">
        <f>IF(AD58&lt;Cleanup!$B$20,0,Cleanup!$F$20)</f>
        <v>0</v>
      </c>
      <c r="AE183" s="47">
        <f>IF(AE58&lt;Cleanup!$B$21,0,Cleanup!$F$21)</f>
        <v>0</v>
      </c>
    </row>
    <row r="184" spans="1:31" ht="13.15" hidden="1" customHeight="1" x14ac:dyDescent="0.2">
      <c r="A184" s="40"/>
      <c r="B184" s="40"/>
      <c r="C184" s="40"/>
      <c r="D184" s="47">
        <f>IF(D59&lt;Cleanup!$B$10,0,Cleanup!$F$10)</f>
        <v>0</v>
      </c>
      <c r="E184" s="47">
        <f>IF(E59&lt;Cleanup!$B$13,0,Cleanup!$F$13)</f>
        <v>0</v>
      </c>
      <c r="F184" s="47">
        <f>IF(F59&lt;Cleanup!$B$14,0,Cleanup!$F$14)</f>
        <v>0</v>
      </c>
      <c r="G184" s="47">
        <f>IF(G59&lt;Cleanup!$B$15,0,Cleanup!$F$15)</f>
        <v>0</v>
      </c>
      <c r="H184" s="47">
        <f>IF(H59&lt;Cleanup!$B$16,0,Cleanup!$F$16)</f>
        <v>0</v>
      </c>
      <c r="I184" s="47">
        <f>IF(I59&lt;Cleanup!$B$17,0,Cleanup!$F$17)</f>
        <v>0</v>
      </c>
      <c r="J184" s="47">
        <f>IF(J59&lt;Cleanup!$B$20,0,Cleanup!$F$20)</f>
        <v>0</v>
      </c>
      <c r="K184" s="47">
        <f>IF(K59&lt;Cleanup!$B$21,0,Cleanup!$F$21)</f>
        <v>0</v>
      </c>
      <c r="L184" s="46"/>
      <c r="M184" s="46"/>
      <c r="N184" s="47">
        <f>IF(N59&lt;Cleanup!$B$10,0,Cleanup!$F$10)</f>
        <v>0</v>
      </c>
      <c r="O184" s="47">
        <f>IF(O59&lt;Cleanup!$B$13,0,Cleanup!$F$13)</f>
        <v>0</v>
      </c>
      <c r="P184" s="47">
        <f>IF(P59&lt;Cleanup!$B$14,0,Cleanup!$F$14)</f>
        <v>0</v>
      </c>
      <c r="Q184" s="47">
        <f>IF(Q59&lt;Cleanup!$B$15,0,Cleanup!$F$15)</f>
        <v>0</v>
      </c>
      <c r="R184" s="47">
        <f>IF(R59&lt;Cleanup!$B$16,0,Cleanup!$F$16)</f>
        <v>0</v>
      </c>
      <c r="S184" s="47">
        <f>IF(S59&lt;Cleanup!$B$17,0,Cleanup!$F$17)</f>
        <v>0</v>
      </c>
      <c r="T184" s="47">
        <f>IF(T59&lt;Cleanup!$B$20,0,Cleanup!$F$20)</f>
        <v>0</v>
      </c>
      <c r="U184" s="47">
        <f>IF(U59&lt;Cleanup!$B$21,0,Cleanup!$F$21)</f>
        <v>0</v>
      </c>
      <c r="V184" s="46"/>
      <c r="W184" s="46"/>
      <c r="X184" s="47">
        <f>IF(X59&lt;Cleanup!$B$10,0,Cleanup!$F$10)</f>
        <v>0</v>
      </c>
      <c r="Y184" s="47">
        <f>IF(Y59&lt;Cleanup!$B$13,0,Cleanup!$F$13)</f>
        <v>0</v>
      </c>
      <c r="Z184" s="47">
        <f>IF(Z59&lt;Cleanup!$B$14,0,Cleanup!$F$14)</f>
        <v>0</v>
      </c>
      <c r="AA184" s="47">
        <f>IF(AA59&lt;Cleanup!$B$15,0,Cleanup!$F$15)</f>
        <v>0</v>
      </c>
      <c r="AB184" s="47">
        <f>IF(AB59&lt;Cleanup!$B$16,0,Cleanup!$F$16)</f>
        <v>0</v>
      </c>
      <c r="AC184" s="47">
        <f>IF(AC59&lt;Cleanup!$B$17,0,Cleanup!$F$17)</f>
        <v>0</v>
      </c>
      <c r="AD184" s="47">
        <f>IF(AD59&lt;Cleanup!$B$20,0,Cleanup!$F$20)</f>
        <v>0</v>
      </c>
      <c r="AE184" s="47">
        <f>IF(AE59&lt;Cleanup!$B$21,0,Cleanup!$F$21)</f>
        <v>0</v>
      </c>
    </row>
    <row r="185" spans="1:31" ht="13.15" hidden="1" customHeight="1" x14ac:dyDescent="0.2">
      <c r="A185" s="40"/>
      <c r="B185" s="40"/>
      <c r="C185" s="40"/>
      <c r="D185" s="47">
        <f>IF(D60&lt;Cleanup!$B$10,0,Cleanup!$F$10)</f>
        <v>0</v>
      </c>
      <c r="E185" s="47">
        <f>IF(E60&lt;Cleanup!$B$13,0,Cleanup!$F$13)</f>
        <v>0</v>
      </c>
      <c r="F185" s="47">
        <f>IF(F60&lt;Cleanup!$B$14,0,Cleanup!$F$14)</f>
        <v>0</v>
      </c>
      <c r="G185" s="47">
        <f>IF(G60&lt;Cleanup!$B$15,0,Cleanup!$F$15)</f>
        <v>0</v>
      </c>
      <c r="H185" s="47">
        <f>IF(H60&lt;Cleanup!$B$16,0,Cleanup!$F$16)</f>
        <v>0</v>
      </c>
      <c r="I185" s="47">
        <f>IF(I60&lt;Cleanup!$B$17,0,Cleanup!$F$17)</f>
        <v>0</v>
      </c>
      <c r="J185" s="47">
        <f>IF(J60&lt;Cleanup!$B$20,0,Cleanup!$F$20)</f>
        <v>0</v>
      </c>
      <c r="K185" s="47">
        <f>IF(K60&lt;Cleanup!$B$21,0,Cleanup!$F$21)</f>
        <v>0</v>
      </c>
      <c r="L185" s="46"/>
      <c r="M185" s="46"/>
      <c r="N185" s="47">
        <f>IF(N60&lt;Cleanup!$B$10,0,Cleanup!$F$10)</f>
        <v>350000</v>
      </c>
      <c r="O185" s="47">
        <f>IF(O60&lt;Cleanup!$B$13,0,Cleanup!$F$13)</f>
        <v>0</v>
      </c>
      <c r="P185" s="47">
        <f>IF(P60&lt;Cleanup!$B$14,0,Cleanup!$F$14)</f>
        <v>0</v>
      </c>
      <c r="Q185" s="47">
        <f>IF(Q60&lt;Cleanup!$B$15,0,Cleanup!$F$15)</f>
        <v>0</v>
      </c>
      <c r="R185" s="47">
        <f>IF(R60&lt;Cleanup!$B$16,0,Cleanup!$F$16)</f>
        <v>0</v>
      </c>
      <c r="S185" s="47">
        <f>IF(S60&lt;Cleanup!$B$17,0,Cleanup!$F$17)</f>
        <v>0</v>
      </c>
      <c r="T185" s="47">
        <f>IF(T60&lt;Cleanup!$B$20,0,Cleanup!$F$20)</f>
        <v>0</v>
      </c>
      <c r="U185" s="47">
        <f>IF(U60&lt;Cleanup!$B$21,0,Cleanup!$F$21)</f>
        <v>0</v>
      </c>
      <c r="V185" s="46"/>
      <c r="W185" s="46"/>
      <c r="X185" s="47">
        <f>IF(X60&lt;Cleanup!$B$10,0,Cleanup!$F$10)</f>
        <v>0</v>
      </c>
      <c r="Y185" s="47">
        <f>IF(Y60&lt;Cleanup!$B$13,0,Cleanup!$F$13)</f>
        <v>0</v>
      </c>
      <c r="Z185" s="47">
        <f>IF(Z60&lt;Cleanup!$B$14,0,Cleanup!$F$14)</f>
        <v>0</v>
      </c>
      <c r="AA185" s="47">
        <f>IF(AA60&lt;Cleanup!$B$15,0,Cleanup!$F$15)</f>
        <v>0</v>
      </c>
      <c r="AB185" s="47">
        <f>IF(AB60&lt;Cleanup!$B$16,0,Cleanup!$F$16)</f>
        <v>0</v>
      </c>
      <c r="AC185" s="47">
        <f>IF(AC60&lt;Cleanup!$B$17,0,Cleanup!$F$17)</f>
        <v>0</v>
      </c>
      <c r="AD185" s="47">
        <f>IF(AD60&lt;Cleanup!$B$20,0,Cleanup!$F$20)</f>
        <v>0</v>
      </c>
      <c r="AE185" s="47">
        <f>IF(AE60&lt;Cleanup!$B$21,0,Cleanup!$F$21)</f>
        <v>0</v>
      </c>
    </row>
    <row r="186" spans="1:31" ht="13.15" hidden="1" customHeight="1" x14ac:dyDescent="0.2">
      <c r="A186" s="40"/>
      <c r="B186" s="40"/>
      <c r="C186" s="40"/>
      <c r="D186" s="47">
        <f>IF(D61&lt;Cleanup!$B$10,0,Cleanup!$F$10)</f>
        <v>0</v>
      </c>
      <c r="E186" s="47">
        <f>IF(E61&lt;Cleanup!$B$13,0,Cleanup!$F$13)</f>
        <v>0</v>
      </c>
      <c r="F186" s="47">
        <f>IF(F61&lt;Cleanup!$B$14,0,Cleanup!$F$14)</f>
        <v>0</v>
      </c>
      <c r="G186" s="47">
        <f>IF(G61&lt;Cleanup!$B$15,0,Cleanup!$F$15)</f>
        <v>0</v>
      </c>
      <c r="H186" s="47">
        <f>IF(H61&lt;Cleanup!$B$16,0,Cleanup!$F$16)</f>
        <v>0</v>
      </c>
      <c r="I186" s="47">
        <f>IF(I61&lt;Cleanup!$B$17,0,Cleanup!$F$17)</f>
        <v>0</v>
      </c>
      <c r="J186" s="47">
        <f>IF(J61&lt;Cleanup!$B$20,0,Cleanup!$F$20)</f>
        <v>0</v>
      </c>
      <c r="K186" s="47">
        <f>IF(K61&lt;Cleanup!$B$21,0,Cleanup!$F$21)</f>
        <v>0</v>
      </c>
      <c r="L186" s="46"/>
      <c r="M186" s="46"/>
      <c r="N186" s="47">
        <f>IF(N61&lt;Cleanup!$B$10,0,Cleanup!$F$10)</f>
        <v>0</v>
      </c>
      <c r="O186" s="47">
        <f>IF(O61&lt;Cleanup!$B$13,0,Cleanup!$F$13)</f>
        <v>0</v>
      </c>
      <c r="P186" s="47">
        <f>IF(P61&lt;Cleanup!$B$14,0,Cleanup!$F$14)</f>
        <v>0</v>
      </c>
      <c r="Q186" s="47">
        <f>IF(Q61&lt;Cleanup!$B$15,0,Cleanup!$F$15)</f>
        <v>0</v>
      </c>
      <c r="R186" s="47">
        <f>IF(R61&lt;Cleanup!$B$16,0,Cleanup!$F$16)</f>
        <v>0</v>
      </c>
      <c r="S186" s="47">
        <f>IF(S61&lt;Cleanup!$B$17,0,Cleanup!$F$17)</f>
        <v>0</v>
      </c>
      <c r="T186" s="47">
        <f>IF(T61&lt;Cleanup!$B$20,0,Cleanup!$F$20)</f>
        <v>0</v>
      </c>
      <c r="U186" s="47">
        <f>IF(U61&lt;Cleanup!$B$21,0,Cleanup!$F$21)</f>
        <v>0</v>
      </c>
      <c r="V186" s="46"/>
      <c r="W186" s="46"/>
      <c r="X186" s="47">
        <f>IF(X61&lt;Cleanup!$B$10,0,Cleanup!$F$10)</f>
        <v>0</v>
      </c>
      <c r="Y186" s="47">
        <f>IF(Y61&lt;Cleanup!$B$13,0,Cleanup!$F$13)</f>
        <v>0</v>
      </c>
      <c r="Z186" s="47">
        <f>IF(Z61&lt;Cleanup!$B$14,0,Cleanup!$F$14)</f>
        <v>0</v>
      </c>
      <c r="AA186" s="47">
        <f>IF(AA61&lt;Cleanup!$B$15,0,Cleanup!$F$15)</f>
        <v>0</v>
      </c>
      <c r="AB186" s="47">
        <f>IF(AB61&lt;Cleanup!$B$16,0,Cleanup!$F$16)</f>
        <v>0</v>
      </c>
      <c r="AC186" s="47">
        <f>IF(AC61&lt;Cleanup!$B$17,0,Cleanup!$F$17)</f>
        <v>0</v>
      </c>
      <c r="AD186" s="47">
        <f>IF(AD61&lt;Cleanup!$B$20,0,Cleanup!$F$20)</f>
        <v>0</v>
      </c>
      <c r="AE186" s="47">
        <f>IF(AE61&lt;Cleanup!$B$21,0,Cleanup!$F$21)</f>
        <v>0</v>
      </c>
    </row>
    <row r="187" spans="1:31" ht="13.15" hidden="1" customHeight="1" x14ac:dyDescent="0.2">
      <c r="A187" s="40"/>
      <c r="B187" s="40"/>
      <c r="C187" s="40"/>
      <c r="D187" s="47">
        <f>IF(D62&lt;Cleanup!$B$10,0,Cleanup!$F$10)</f>
        <v>350000</v>
      </c>
      <c r="E187" s="47">
        <f>IF(E62&lt;Cleanup!$B$13,0,Cleanup!$F$13)</f>
        <v>3010000</v>
      </c>
      <c r="F187" s="47">
        <f>IF(F62&lt;Cleanup!$B$14,0,Cleanup!$F$14)</f>
        <v>664500</v>
      </c>
      <c r="G187" s="47">
        <f>IF(G62&lt;Cleanup!$B$15,0,Cleanup!$F$15)</f>
        <v>1745000</v>
      </c>
      <c r="H187" s="47">
        <f>IF(H62&lt;Cleanup!$B$16,0,Cleanup!$F$16)</f>
        <v>2375000</v>
      </c>
      <c r="I187" s="47">
        <f>IF(I62&lt;Cleanup!$B$17,0,Cleanup!$F$17)</f>
        <v>312600</v>
      </c>
      <c r="J187" s="47">
        <f>IF(J62&lt;Cleanup!$B$20,0,Cleanup!$F$20)</f>
        <v>0</v>
      </c>
      <c r="K187" s="47">
        <f>IF(K62&lt;Cleanup!$B$21,0,Cleanup!$F$21)</f>
        <v>0</v>
      </c>
      <c r="L187" s="46"/>
      <c r="M187" s="46"/>
      <c r="N187" s="47">
        <f>IF(N62&lt;Cleanup!$B$10,0,Cleanup!$F$10)</f>
        <v>0</v>
      </c>
      <c r="O187" s="47">
        <f>IF(O62&lt;Cleanup!$B$13,0,Cleanup!$F$13)</f>
        <v>0</v>
      </c>
      <c r="P187" s="47">
        <f>IF(P62&lt;Cleanup!$B$14,0,Cleanup!$F$14)</f>
        <v>0</v>
      </c>
      <c r="Q187" s="47">
        <f>IF(Q62&lt;Cleanup!$B$15,0,Cleanup!$F$15)</f>
        <v>0</v>
      </c>
      <c r="R187" s="47">
        <f>IF(R62&lt;Cleanup!$B$16,0,Cleanup!$F$16)</f>
        <v>0</v>
      </c>
      <c r="S187" s="47">
        <f>IF(S62&lt;Cleanup!$B$17,0,Cleanup!$F$17)</f>
        <v>312600</v>
      </c>
      <c r="T187" s="47">
        <f>IF(T62&lt;Cleanup!$B$20,0,Cleanup!$F$20)</f>
        <v>0</v>
      </c>
      <c r="U187" s="47">
        <f>IF(U62&lt;Cleanup!$B$21,0,Cleanup!$F$21)</f>
        <v>0</v>
      </c>
      <c r="V187" s="46"/>
      <c r="W187" s="46"/>
      <c r="X187" s="47">
        <f>IF(X62&lt;Cleanup!$B$10,0,Cleanup!$F$10)</f>
        <v>0</v>
      </c>
      <c r="Y187" s="47">
        <f>IF(Y62&lt;Cleanup!$B$13,0,Cleanup!$F$13)</f>
        <v>0</v>
      </c>
      <c r="Z187" s="47">
        <f>IF(Z62&lt;Cleanup!$B$14,0,Cleanup!$F$14)</f>
        <v>0</v>
      </c>
      <c r="AA187" s="47">
        <f>IF(AA62&lt;Cleanup!$B$15,0,Cleanup!$F$15)</f>
        <v>0</v>
      </c>
      <c r="AB187" s="47">
        <f>IF(AB62&lt;Cleanup!$B$16,0,Cleanup!$F$16)</f>
        <v>0</v>
      </c>
      <c r="AC187" s="47">
        <f>IF(AC62&lt;Cleanup!$B$17,0,Cleanup!$F$17)</f>
        <v>0</v>
      </c>
      <c r="AD187" s="47">
        <f>IF(AD62&lt;Cleanup!$B$20,0,Cleanup!$F$20)</f>
        <v>0</v>
      </c>
      <c r="AE187" s="47">
        <f>IF(AE62&lt;Cleanup!$B$21,0,Cleanup!$F$21)</f>
        <v>0</v>
      </c>
    </row>
    <row r="188" spans="1:31" ht="13.15" hidden="1" customHeight="1" x14ac:dyDescent="0.2">
      <c r="A188" s="40"/>
      <c r="B188" s="40"/>
      <c r="C188" s="40"/>
      <c r="D188" s="47">
        <f>IF(D63&lt;Cleanup!$B$10,0,Cleanup!$F$10)</f>
        <v>0</v>
      </c>
      <c r="E188" s="47">
        <f>IF(E63&lt;Cleanup!$B$13,0,Cleanup!$F$13)</f>
        <v>0</v>
      </c>
      <c r="F188" s="47">
        <f>IF(F63&lt;Cleanup!$B$14,0,Cleanup!$F$14)</f>
        <v>0</v>
      </c>
      <c r="G188" s="47">
        <f>IF(G63&lt;Cleanup!$B$15,0,Cleanup!$F$15)</f>
        <v>0</v>
      </c>
      <c r="H188" s="47">
        <f>IF(H63&lt;Cleanup!$B$16,0,Cleanup!$F$16)</f>
        <v>0</v>
      </c>
      <c r="I188" s="47">
        <f>IF(I63&lt;Cleanup!$B$17,0,Cleanup!$F$17)</f>
        <v>0</v>
      </c>
      <c r="J188" s="47">
        <f>IF(J63&lt;Cleanup!$B$20,0,Cleanup!$F$20)</f>
        <v>0</v>
      </c>
      <c r="K188" s="47">
        <f>IF(K63&lt;Cleanup!$B$21,0,Cleanup!$F$21)</f>
        <v>0</v>
      </c>
      <c r="L188" s="46"/>
      <c r="M188" s="46"/>
      <c r="N188" s="47">
        <f>IF(N63&lt;Cleanup!$B$10,0,Cleanup!$F$10)</f>
        <v>350000</v>
      </c>
      <c r="O188" s="47">
        <f>IF(O63&lt;Cleanup!$B$13,0,Cleanup!$F$13)</f>
        <v>0</v>
      </c>
      <c r="P188" s="47">
        <f>IF(P63&lt;Cleanup!$B$14,0,Cleanup!$F$14)</f>
        <v>664500</v>
      </c>
      <c r="Q188" s="47">
        <f>IF(Q63&lt;Cleanup!$B$15,0,Cleanup!$F$15)</f>
        <v>1745000</v>
      </c>
      <c r="R188" s="47">
        <f>IF(R63&lt;Cleanup!$B$16,0,Cleanup!$F$16)</f>
        <v>0</v>
      </c>
      <c r="S188" s="47">
        <f>IF(S63&lt;Cleanup!$B$17,0,Cleanup!$F$17)</f>
        <v>0</v>
      </c>
      <c r="T188" s="47">
        <f>IF(T63&lt;Cleanup!$B$20,0,Cleanup!$F$20)</f>
        <v>0</v>
      </c>
      <c r="U188" s="47">
        <f>IF(U63&lt;Cleanup!$B$21,0,Cleanup!$F$21)</f>
        <v>0</v>
      </c>
      <c r="V188" s="46"/>
      <c r="W188" s="46"/>
      <c r="X188" s="47">
        <f>IF(X63&lt;Cleanup!$B$10,0,Cleanup!$F$10)</f>
        <v>0</v>
      </c>
      <c r="Y188" s="47">
        <f>IF(Y63&lt;Cleanup!$B$13,0,Cleanup!$F$13)</f>
        <v>0</v>
      </c>
      <c r="Z188" s="47">
        <f>IF(Z63&lt;Cleanup!$B$14,0,Cleanup!$F$14)</f>
        <v>0</v>
      </c>
      <c r="AA188" s="47">
        <f>IF(AA63&lt;Cleanup!$B$15,0,Cleanup!$F$15)</f>
        <v>0</v>
      </c>
      <c r="AB188" s="47">
        <f>IF(AB63&lt;Cleanup!$B$16,0,Cleanup!$F$16)</f>
        <v>0</v>
      </c>
      <c r="AC188" s="47">
        <f>IF(AC63&lt;Cleanup!$B$17,0,Cleanup!$F$17)</f>
        <v>0</v>
      </c>
      <c r="AD188" s="47">
        <f>IF(AD63&lt;Cleanup!$B$20,0,Cleanup!$F$20)</f>
        <v>0</v>
      </c>
      <c r="AE188" s="47">
        <f>IF(AE63&lt;Cleanup!$B$21,0,Cleanup!$F$21)</f>
        <v>0</v>
      </c>
    </row>
    <row r="189" spans="1:31" ht="13.15" hidden="1" customHeight="1" x14ac:dyDescent="0.2">
      <c r="A189" s="40"/>
      <c r="B189" s="40"/>
      <c r="C189" s="40"/>
      <c r="D189" s="47">
        <f>IF(D64&lt;Cleanup!$B$10,0,Cleanup!$F$10)</f>
        <v>0</v>
      </c>
      <c r="E189" s="47">
        <f>IF(E64&lt;Cleanup!$B$13,0,Cleanup!$F$13)</f>
        <v>0</v>
      </c>
      <c r="F189" s="47">
        <f>IF(F64&lt;Cleanup!$B$14,0,Cleanup!$F$14)</f>
        <v>0</v>
      </c>
      <c r="G189" s="47">
        <f>IF(G64&lt;Cleanup!$B$15,0,Cleanup!$F$15)</f>
        <v>0</v>
      </c>
      <c r="H189" s="47">
        <f>IF(H64&lt;Cleanup!$B$16,0,Cleanup!$F$16)</f>
        <v>0</v>
      </c>
      <c r="I189" s="47">
        <f>IF(I64&lt;Cleanup!$B$17,0,Cleanup!$F$17)</f>
        <v>0</v>
      </c>
      <c r="J189" s="47">
        <f>IF(J64&lt;Cleanup!$B$20,0,Cleanup!$F$20)</f>
        <v>0</v>
      </c>
      <c r="K189" s="47">
        <f>IF(K64&lt;Cleanup!$B$21,0,Cleanup!$F$21)</f>
        <v>0</v>
      </c>
      <c r="L189" s="46"/>
      <c r="M189" s="46"/>
      <c r="N189" s="47">
        <f>IF(N64&lt;Cleanup!$B$10,0,Cleanup!$F$10)</f>
        <v>0</v>
      </c>
      <c r="O189" s="47">
        <f>IF(O64&lt;Cleanup!$B$13,0,Cleanup!$F$13)</f>
        <v>3010000</v>
      </c>
      <c r="P189" s="47">
        <f>IF(P64&lt;Cleanup!$B$14,0,Cleanup!$F$14)</f>
        <v>0</v>
      </c>
      <c r="Q189" s="47">
        <f>IF(Q64&lt;Cleanup!$B$15,0,Cleanup!$F$15)</f>
        <v>0</v>
      </c>
      <c r="R189" s="47">
        <f>IF(R64&lt;Cleanup!$B$16,0,Cleanup!$F$16)</f>
        <v>2375000</v>
      </c>
      <c r="S189" s="47">
        <f>IF(S64&lt;Cleanup!$B$17,0,Cleanup!$F$17)</f>
        <v>0</v>
      </c>
      <c r="T189" s="47">
        <f>IF(T64&lt;Cleanup!$B$20,0,Cleanup!$F$20)</f>
        <v>0</v>
      </c>
      <c r="U189" s="47">
        <f>IF(U64&lt;Cleanup!$B$21,0,Cleanup!$F$21)</f>
        <v>0</v>
      </c>
      <c r="V189" s="46"/>
      <c r="W189" s="46"/>
      <c r="X189" s="47">
        <f>IF(X64&lt;Cleanup!$B$10,0,Cleanup!$F$10)</f>
        <v>0</v>
      </c>
      <c r="Y189" s="47">
        <f>IF(Y64&lt;Cleanup!$B$13,0,Cleanup!$F$13)</f>
        <v>0</v>
      </c>
      <c r="Z189" s="47">
        <f>IF(Z64&lt;Cleanup!$B$14,0,Cleanup!$F$14)</f>
        <v>0</v>
      </c>
      <c r="AA189" s="47">
        <f>IF(AA64&lt;Cleanup!$B$15,0,Cleanup!$F$15)</f>
        <v>0</v>
      </c>
      <c r="AB189" s="47">
        <f>IF(AB64&lt;Cleanup!$B$16,0,Cleanup!$F$16)</f>
        <v>0</v>
      </c>
      <c r="AC189" s="47">
        <f>IF(AC64&lt;Cleanup!$B$17,0,Cleanup!$F$17)</f>
        <v>0</v>
      </c>
      <c r="AD189" s="47">
        <f>IF(AD64&lt;Cleanup!$B$20,0,Cleanup!$F$20)</f>
        <v>0</v>
      </c>
      <c r="AE189" s="47">
        <f>IF(AE64&lt;Cleanup!$B$21,0,Cleanup!$F$21)</f>
        <v>0</v>
      </c>
    </row>
    <row r="190" spans="1:31" ht="13.15" hidden="1" customHeight="1" x14ac:dyDescent="0.2">
      <c r="A190" s="40"/>
      <c r="B190" s="40"/>
      <c r="C190" s="40"/>
      <c r="D190" s="47">
        <f>IF(D65&lt;Cleanup!$B$10,0,Cleanup!$F$10)</f>
        <v>0</v>
      </c>
      <c r="E190" s="47">
        <f>IF(E65&lt;Cleanup!$B$13,0,Cleanup!$F$13)</f>
        <v>0</v>
      </c>
      <c r="F190" s="47">
        <f>IF(F65&lt;Cleanup!$B$14,0,Cleanup!$F$14)</f>
        <v>0</v>
      </c>
      <c r="G190" s="47">
        <f>IF(G65&lt;Cleanup!$B$15,0,Cleanup!$F$15)</f>
        <v>0</v>
      </c>
      <c r="H190" s="47">
        <f>IF(H65&lt;Cleanup!$B$16,0,Cleanup!$F$16)</f>
        <v>0</v>
      </c>
      <c r="I190" s="47">
        <f>IF(I65&lt;Cleanup!$B$17,0,Cleanup!$F$17)</f>
        <v>0</v>
      </c>
      <c r="J190" s="47">
        <f>IF(J65&lt;Cleanup!$B$20,0,Cleanup!$F$20)</f>
        <v>0</v>
      </c>
      <c r="K190" s="47">
        <f>IF(K65&lt;Cleanup!$B$21,0,Cleanup!$F$21)</f>
        <v>0</v>
      </c>
      <c r="L190" s="46"/>
      <c r="M190" s="46"/>
      <c r="N190" s="47">
        <f>IF(N65&lt;Cleanup!$B$10,0,Cleanup!$F$10)</f>
        <v>0</v>
      </c>
      <c r="O190" s="47">
        <f>IF(O65&lt;Cleanup!$B$13,0,Cleanup!$F$13)</f>
        <v>0</v>
      </c>
      <c r="P190" s="47">
        <f>IF(P65&lt;Cleanup!$B$14,0,Cleanup!$F$14)</f>
        <v>0</v>
      </c>
      <c r="Q190" s="47">
        <f>IF(Q65&lt;Cleanup!$B$15,0,Cleanup!$F$15)</f>
        <v>0</v>
      </c>
      <c r="R190" s="47">
        <f>IF(R65&lt;Cleanup!$B$16,0,Cleanup!$F$16)</f>
        <v>0</v>
      </c>
      <c r="S190" s="47">
        <f>IF(S65&lt;Cleanup!$B$17,0,Cleanup!$F$17)</f>
        <v>0</v>
      </c>
      <c r="T190" s="47">
        <f>IF(T65&lt;Cleanup!$B$20,0,Cleanup!$F$20)</f>
        <v>0</v>
      </c>
      <c r="U190" s="47">
        <f>IF(U65&lt;Cleanup!$B$21,0,Cleanup!$F$21)</f>
        <v>0</v>
      </c>
      <c r="V190" s="46"/>
      <c r="W190" s="46"/>
      <c r="X190" s="47">
        <f>IF(X65&lt;Cleanup!$B$10,0,Cleanup!$F$10)</f>
        <v>350000</v>
      </c>
      <c r="Y190" s="47">
        <f>IF(Y65&lt;Cleanup!$B$13,0,Cleanup!$F$13)</f>
        <v>3010000</v>
      </c>
      <c r="Z190" s="47">
        <f>IF(Z65&lt;Cleanup!$B$14,0,Cleanup!$F$14)</f>
        <v>664500</v>
      </c>
      <c r="AA190" s="47">
        <f>IF(AA65&lt;Cleanup!$B$15,0,Cleanup!$F$15)</f>
        <v>1745000</v>
      </c>
      <c r="AB190" s="47">
        <f>IF(AB65&lt;Cleanup!$B$16,0,Cleanup!$F$16)</f>
        <v>2375000</v>
      </c>
      <c r="AC190" s="47">
        <f>IF(AC65&lt;Cleanup!$B$17,0,Cleanup!$F$17)</f>
        <v>312600</v>
      </c>
      <c r="AD190" s="47">
        <f>IF(AD65&lt;Cleanup!$B$20,0,Cleanup!$F$20)</f>
        <v>0</v>
      </c>
      <c r="AE190" s="47">
        <f>IF(AE65&lt;Cleanup!$B$21,0,Cleanup!$F$21)</f>
        <v>0</v>
      </c>
    </row>
    <row r="191" spans="1:31" ht="13.15" hidden="1" customHeight="1" x14ac:dyDescent="0.2">
      <c r="A191" s="40"/>
      <c r="B191" s="40"/>
      <c r="C191" s="40"/>
      <c r="D191" s="47">
        <f>IF(D66&lt;Cleanup!$B$10,0,Cleanup!$F$10)</f>
        <v>350000</v>
      </c>
      <c r="E191" s="47">
        <f>IF(E66&lt;Cleanup!$B$13,0,Cleanup!$F$13)</f>
        <v>0</v>
      </c>
      <c r="F191" s="47">
        <f>IF(F66&lt;Cleanup!$B$14,0,Cleanup!$F$14)</f>
        <v>0</v>
      </c>
      <c r="G191" s="47">
        <f>IF(G66&lt;Cleanup!$B$15,0,Cleanup!$F$15)</f>
        <v>0</v>
      </c>
      <c r="H191" s="47">
        <f>IF(H66&lt;Cleanup!$B$16,0,Cleanup!$F$16)</f>
        <v>0</v>
      </c>
      <c r="I191" s="47">
        <f>IF(I66&lt;Cleanup!$B$17,0,Cleanup!$F$17)</f>
        <v>0</v>
      </c>
      <c r="J191" s="47">
        <f>IF(J66&lt;Cleanup!$B$20,0,Cleanup!$F$20)</f>
        <v>0</v>
      </c>
      <c r="K191" s="47">
        <f>IF(K66&lt;Cleanup!$B$21,0,Cleanup!$F$21)</f>
        <v>0</v>
      </c>
      <c r="L191" s="46"/>
      <c r="M191" s="46"/>
      <c r="N191" s="47">
        <f>IF(N66&lt;Cleanup!$B$10,0,Cleanup!$F$10)</f>
        <v>350000</v>
      </c>
      <c r="O191" s="47">
        <f>IF(O66&lt;Cleanup!$B$13,0,Cleanup!$F$13)</f>
        <v>0</v>
      </c>
      <c r="P191" s="47">
        <f>IF(P66&lt;Cleanup!$B$14,0,Cleanup!$F$14)</f>
        <v>0</v>
      </c>
      <c r="Q191" s="47">
        <f>IF(Q66&lt;Cleanup!$B$15,0,Cleanup!$F$15)</f>
        <v>0</v>
      </c>
      <c r="R191" s="47">
        <f>IF(R66&lt;Cleanup!$B$16,0,Cleanup!$F$16)</f>
        <v>0</v>
      </c>
      <c r="S191" s="47">
        <f>IF(S66&lt;Cleanup!$B$17,0,Cleanup!$F$17)</f>
        <v>0</v>
      </c>
      <c r="T191" s="47">
        <f>IF(T66&lt;Cleanup!$B$20,0,Cleanup!$F$20)</f>
        <v>0</v>
      </c>
      <c r="U191" s="47">
        <f>IF(U66&lt;Cleanup!$B$21,0,Cleanup!$F$21)</f>
        <v>0</v>
      </c>
      <c r="V191" s="46"/>
      <c r="W191" s="46"/>
      <c r="X191" s="47">
        <f>IF(X66&lt;Cleanup!$B$10,0,Cleanup!$F$10)</f>
        <v>0</v>
      </c>
      <c r="Y191" s="47">
        <f>IF(Y66&lt;Cleanup!$B$13,0,Cleanup!$F$13)</f>
        <v>0</v>
      </c>
      <c r="Z191" s="47">
        <f>IF(Z66&lt;Cleanup!$B$14,0,Cleanup!$F$14)</f>
        <v>0</v>
      </c>
      <c r="AA191" s="47">
        <f>IF(AA66&lt;Cleanup!$B$15,0,Cleanup!$F$15)</f>
        <v>0</v>
      </c>
      <c r="AB191" s="47">
        <f>IF(AB66&lt;Cleanup!$B$16,0,Cleanup!$F$16)</f>
        <v>0</v>
      </c>
      <c r="AC191" s="47">
        <f>IF(AC66&lt;Cleanup!$B$17,0,Cleanup!$F$17)</f>
        <v>0</v>
      </c>
      <c r="AD191" s="47">
        <f>IF(AD66&lt;Cleanup!$B$20,0,Cleanup!$F$20)</f>
        <v>0</v>
      </c>
      <c r="AE191" s="47">
        <f>IF(AE66&lt;Cleanup!$B$21,0,Cleanup!$F$21)</f>
        <v>0</v>
      </c>
    </row>
    <row r="192" spans="1:31" ht="13.15" hidden="1" customHeight="1" x14ac:dyDescent="0.2">
      <c r="A192" s="40"/>
      <c r="B192" s="40"/>
      <c r="C192" s="40"/>
      <c r="D192" s="47">
        <f>IF(D67&lt;Cleanup!$B$10,0,Cleanup!$F$10)</f>
        <v>0</v>
      </c>
      <c r="E192" s="47">
        <f>IF(E67&lt;Cleanup!$B$13,0,Cleanup!$F$13)</f>
        <v>0</v>
      </c>
      <c r="F192" s="47">
        <f>IF(F67&lt;Cleanup!$B$14,0,Cleanup!$F$14)</f>
        <v>0</v>
      </c>
      <c r="G192" s="47">
        <f>IF(G67&lt;Cleanup!$B$15,0,Cleanup!$F$15)</f>
        <v>0</v>
      </c>
      <c r="H192" s="47">
        <f>IF(H67&lt;Cleanup!$B$16,0,Cleanup!$F$16)</f>
        <v>0</v>
      </c>
      <c r="I192" s="47">
        <f>IF(I67&lt;Cleanup!$B$17,0,Cleanup!$F$17)</f>
        <v>0</v>
      </c>
      <c r="J192" s="47">
        <f>IF(J67&lt;Cleanup!$B$20,0,Cleanup!$F$20)</f>
        <v>0</v>
      </c>
      <c r="K192" s="47">
        <f>IF(K67&lt;Cleanup!$B$21,0,Cleanup!$F$21)</f>
        <v>0</v>
      </c>
      <c r="L192" s="46"/>
      <c r="M192" s="46"/>
      <c r="N192" s="47">
        <f>IF(N67&lt;Cleanup!$B$10,0,Cleanup!$F$10)</f>
        <v>0</v>
      </c>
      <c r="O192" s="47">
        <f>IF(O67&lt;Cleanup!$B$13,0,Cleanup!$F$13)</f>
        <v>0</v>
      </c>
      <c r="P192" s="47">
        <f>IF(P67&lt;Cleanup!$B$14,0,Cleanup!$F$14)</f>
        <v>0</v>
      </c>
      <c r="Q192" s="47">
        <f>IF(Q67&lt;Cleanup!$B$15,0,Cleanup!$F$15)</f>
        <v>0</v>
      </c>
      <c r="R192" s="47">
        <f>IF(R67&lt;Cleanup!$B$16,0,Cleanup!$F$16)</f>
        <v>0</v>
      </c>
      <c r="S192" s="47">
        <f>IF(S67&lt;Cleanup!$B$17,0,Cleanup!$F$17)</f>
        <v>312600</v>
      </c>
      <c r="T192" s="47">
        <f>IF(T67&lt;Cleanup!$B$20,0,Cleanup!$F$20)</f>
        <v>0</v>
      </c>
      <c r="U192" s="47">
        <f>IF(U67&lt;Cleanup!$B$21,0,Cleanup!$F$21)</f>
        <v>0</v>
      </c>
      <c r="V192" s="46"/>
      <c r="W192" s="46"/>
      <c r="X192" s="47">
        <f>IF(X67&lt;Cleanup!$B$10,0,Cleanup!$F$10)</f>
        <v>350000</v>
      </c>
      <c r="Y192" s="47">
        <f>IF(Y67&lt;Cleanup!$B$13,0,Cleanup!$F$13)</f>
        <v>0</v>
      </c>
      <c r="Z192" s="47">
        <f>IF(Z67&lt;Cleanup!$B$14,0,Cleanup!$F$14)</f>
        <v>0</v>
      </c>
      <c r="AA192" s="47">
        <f>IF(AA67&lt;Cleanup!$B$15,0,Cleanup!$F$15)</f>
        <v>0</v>
      </c>
      <c r="AB192" s="47">
        <f>IF(AB67&lt;Cleanup!$B$16,0,Cleanup!$F$16)</f>
        <v>0</v>
      </c>
      <c r="AC192" s="47">
        <f>IF(AC67&lt;Cleanup!$B$17,0,Cleanup!$F$17)</f>
        <v>0</v>
      </c>
      <c r="AD192" s="47">
        <f>IF(AD67&lt;Cleanup!$B$20,0,Cleanup!$F$20)</f>
        <v>0</v>
      </c>
      <c r="AE192" s="47">
        <f>IF(AE67&lt;Cleanup!$B$21,0,Cleanup!$F$21)</f>
        <v>0</v>
      </c>
    </row>
    <row r="193" spans="1:31" ht="13.15" hidden="1" customHeight="1" x14ac:dyDescent="0.2">
      <c r="A193" s="40"/>
      <c r="B193" s="40"/>
      <c r="C193" s="40"/>
      <c r="D193" s="47">
        <f>IF(D68&lt;Cleanup!$B$10,0,Cleanup!$F$10)</f>
        <v>0</v>
      </c>
      <c r="E193" s="47">
        <f>IF(E68&lt;Cleanup!$B$13,0,Cleanup!$F$13)</f>
        <v>0</v>
      </c>
      <c r="F193" s="47">
        <f>IF(F68&lt;Cleanup!$B$14,0,Cleanup!$F$14)</f>
        <v>0</v>
      </c>
      <c r="G193" s="47">
        <f>IF(G68&lt;Cleanup!$B$15,0,Cleanup!$F$15)</f>
        <v>0</v>
      </c>
      <c r="H193" s="47">
        <f>IF(H68&lt;Cleanup!$B$16,0,Cleanup!$F$16)</f>
        <v>0</v>
      </c>
      <c r="I193" s="47">
        <f>IF(I68&lt;Cleanup!$B$17,0,Cleanup!$F$17)</f>
        <v>0</v>
      </c>
      <c r="J193" s="47">
        <f>IF(J68&lt;Cleanup!$B$20,0,Cleanup!$F$20)</f>
        <v>0</v>
      </c>
      <c r="K193" s="47">
        <f>IF(K68&lt;Cleanup!$B$21,0,Cleanup!$F$21)</f>
        <v>0</v>
      </c>
      <c r="L193" s="46"/>
      <c r="M193" s="46"/>
      <c r="N193" s="47">
        <f>IF(N68&lt;Cleanup!$B$10,0,Cleanup!$F$10)</f>
        <v>0</v>
      </c>
      <c r="O193" s="47">
        <f>IF(O68&lt;Cleanup!$B$13,0,Cleanup!$F$13)</f>
        <v>0</v>
      </c>
      <c r="P193" s="47">
        <f>IF(P68&lt;Cleanup!$B$14,0,Cleanup!$F$14)</f>
        <v>0</v>
      </c>
      <c r="Q193" s="47">
        <f>IF(Q68&lt;Cleanup!$B$15,0,Cleanup!$F$15)</f>
        <v>0</v>
      </c>
      <c r="R193" s="47">
        <f>IF(R68&lt;Cleanup!$B$16,0,Cleanup!$F$16)</f>
        <v>0</v>
      </c>
      <c r="S193" s="47">
        <f>IF(S68&lt;Cleanup!$B$17,0,Cleanup!$F$17)</f>
        <v>0</v>
      </c>
      <c r="T193" s="47">
        <f>IF(T68&lt;Cleanup!$B$20,0,Cleanup!$F$20)</f>
        <v>0</v>
      </c>
      <c r="U193" s="47">
        <f>IF(U68&lt;Cleanup!$B$21,0,Cleanup!$F$21)</f>
        <v>0</v>
      </c>
      <c r="V193" s="46"/>
      <c r="W193" s="46"/>
      <c r="X193" s="47">
        <f>IF(X68&lt;Cleanup!$B$10,0,Cleanup!$F$10)</f>
        <v>0</v>
      </c>
      <c r="Y193" s="47">
        <f>IF(Y68&lt;Cleanup!$B$13,0,Cleanup!$F$13)</f>
        <v>0</v>
      </c>
      <c r="Z193" s="47">
        <f>IF(Z68&lt;Cleanup!$B$14,0,Cleanup!$F$14)</f>
        <v>0</v>
      </c>
      <c r="AA193" s="47">
        <f>IF(AA68&lt;Cleanup!$B$15,0,Cleanup!$F$15)</f>
        <v>0</v>
      </c>
      <c r="AB193" s="47">
        <f>IF(AB68&lt;Cleanup!$B$16,0,Cleanup!$F$16)</f>
        <v>0</v>
      </c>
      <c r="AC193" s="47">
        <f>IF(AC68&lt;Cleanup!$B$17,0,Cleanup!$F$17)</f>
        <v>312600</v>
      </c>
      <c r="AD193" s="47">
        <f>IF(AD68&lt;Cleanup!$B$20,0,Cleanup!$F$20)</f>
        <v>0</v>
      </c>
      <c r="AE193" s="47">
        <f>IF(AE68&lt;Cleanup!$B$21,0,Cleanup!$F$21)</f>
        <v>0</v>
      </c>
    </row>
    <row r="194" spans="1:31" ht="13.15" hidden="1" customHeight="1" x14ac:dyDescent="0.2">
      <c r="A194" s="40"/>
      <c r="B194" s="40"/>
      <c r="C194" s="40"/>
      <c r="D194" s="47">
        <f>IF(D69&lt;Cleanup!$B$10,0,Cleanup!$F$10)</f>
        <v>0</v>
      </c>
      <c r="E194" s="47">
        <f>IF(E69&lt;Cleanup!$B$13,0,Cleanup!$F$13)</f>
        <v>0</v>
      </c>
      <c r="F194" s="47">
        <f>IF(F69&lt;Cleanup!$B$14,0,Cleanup!$F$14)</f>
        <v>0</v>
      </c>
      <c r="G194" s="47">
        <f>IF(G69&lt;Cleanup!$B$15,0,Cleanup!$F$15)</f>
        <v>0</v>
      </c>
      <c r="H194" s="47">
        <f>IF(H69&lt;Cleanup!$B$16,0,Cleanup!$F$16)</f>
        <v>0</v>
      </c>
      <c r="I194" s="47">
        <f>IF(I69&lt;Cleanup!$B$17,0,Cleanup!$F$17)</f>
        <v>0</v>
      </c>
      <c r="J194" s="47">
        <f>IF(J69&lt;Cleanup!$B$20,0,Cleanup!$F$20)</f>
        <v>0</v>
      </c>
      <c r="K194" s="47">
        <f>IF(K69&lt;Cleanup!$B$21,0,Cleanup!$F$21)</f>
        <v>0</v>
      </c>
      <c r="L194" s="46"/>
      <c r="M194" s="46"/>
      <c r="N194" s="47">
        <f>IF(N69&lt;Cleanup!$B$10,0,Cleanup!$F$10)</f>
        <v>350000</v>
      </c>
      <c r="O194" s="47">
        <f>IF(O69&lt;Cleanup!$B$13,0,Cleanup!$F$13)</f>
        <v>0</v>
      </c>
      <c r="P194" s="47">
        <f>IF(P69&lt;Cleanup!$B$14,0,Cleanup!$F$14)</f>
        <v>664500</v>
      </c>
      <c r="Q194" s="47">
        <f>IF(Q69&lt;Cleanup!$B$15,0,Cleanup!$F$15)</f>
        <v>1745000</v>
      </c>
      <c r="R194" s="47">
        <f>IF(R69&lt;Cleanup!$B$16,0,Cleanup!$F$16)</f>
        <v>0</v>
      </c>
      <c r="S194" s="47">
        <f>IF(S69&lt;Cleanup!$B$17,0,Cleanup!$F$17)</f>
        <v>0</v>
      </c>
      <c r="T194" s="47">
        <f>IF(T69&lt;Cleanup!$B$20,0,Cleanup!$F$20)</f>
        <v>0</v>
      </c>
      <c r="U194" s="47">
        <f>IF(U69&lt;Cleanup!$B$21,0,Cleanup!$F$21)</f>
        <v>0</v>
      </c>
      <c r="V194" s="46"/>
      <c r="W194" s="46"/>
      <c r="X194" s="47">
        <f>IF(X69&lt;Cleanup!$B$10,0,Cleanup!$F$10)</f>
        <v>350000</v>
      </c>
      <c r="Y194" s="47">
        <f>IF(Y69&lt;Cleanup!$B$13,0,Cleanup!$F$13)</f>
        <v>3010000</v>
      </c>
      <c r="Z194" s="47">
        <f>IF(Z69&lt;Cleanup!$B$14,0,Cleanup!$F$14)</f>
        <v>664500</v>
      </c>
      <c r="AA194" s="47">
        <f>IF(AA69&lt;Cleanup!$B$15,0,Cleanup!$F$15)</f>
        <v>1745000</v>
      </c>
      <c r="AB194" s="47">
        <f>IF(AB69&lt;Cleanup!$B$16,0,Cleanup!$F$16)</f>
        <v>2375000</v>
      </c>
      <c r="AC194" s="47">
        <f>IF(AC69&lt;Cleanup!$B$17,0,Cleanup!$F$17)</f>
        <v>0</v>
      </c>
      <c r="AD194" s="47">
        <f>IF(AD69&lt;Cleanup!$B$20,0,Cleanup!$F$20)</f>
        <v>0</v>
      </c>
      <c r="AE194" s="47">
        <f>IF(AE69&lt;Cleanup!$B$21,0,Cleanup!$F$21)</f>
        <v>0</v>
      </c>
    </row>
    <row r="195" spans="1:31" ht="13.15" hidden="1" customHeight="1" x14ac:dyDescent="0.2">
      <c r="A195" s="40"/>
      <c r="B195" s="40"/>
      <c r="C195" s="40"/>
      <c r="D195" s="47">
        <f>IF(D70&lt;Cleanup!$B$10,0,Cleanup!$F$10)</f>
        <v>350000</v>
      </c>
      <c r="E195" s="47">
        <f>IF(E70&lt;Cleanup!$B$13,0,Cleanup!$F$13)</f>
        <v>0</v>
      </c>
      <c r="F195" s="47">
        <f>IF(F70&lt;Cleanup!$B$14,0,Cleanup!$F$14)</f>
        <v>0</v>
      </c>
      <c r="G195" s="47">
        <f>IF(G70&lt;Cleanup!$B$15,0,Cleanup!$F$15)</f>
        <v>0</v>
      </c>
      <c r="H195" s="47">
        <f>IF(H70&lt;Cleanup!$B$16,0,Cleanup!$F$16)</f>
        <v>0</v>
      </c>
      <c r="I195" s="47">
        <f>IF(I70&lt;Cleanup!$B$17,0,Cleanup!$F$17)</f>
        <v>312600</v>
      </c>
      <c r="J195" s="47">
        <f>IF(J70&lt;Cleanup!$B$20,0,Cleanup!$F$20)</f>
        <v>0</v>
      </c>
      <c r="K195" s="47">
        <f>IF(K70&lt;Cleanup!$B$21,0,Cleanup!$F$21)</f>
        <v>0</v>
      </c>
      <c r="L195" s="46"/>
      <c r="M195" s="46"/>
      <c r="N195" s="47">
        <f>IF(N70&lt;Cleanup!$B$10,0,Cleanup!$F$10)</f>
        <v>0</v>
      </c>
      <c r="O195" s="47">
        <f>IF(O70&lt;Cleanup!$B$13,0,Cleanup!$F$13)</f>
        <v>0</v>
      </c>
      <c r="P195" s="47">
        <f>IF(P70&lt;Cleanup!$B$14,0,Cleanup!$F$14)</f>
        <v>0</v>
      </c>
      <c r="Q195" s="47">
        <f>IF(Q70&lt;Cleanup!$B$15,0,Cleanup!$F$15)</f>
        <v>0</v>
      </c>
      <c r="R195" s="47">
        <f>IF(R70&lt;Cleanup!$B$16,0,Cleanup!$F$16)</f>
        <v>0</v>
      </c>
      <c r="S195" s="47">
        <f>IF(S70&lt;Cleanup!$B$17,0,Cleanup!$F$17)</f>
        <v>0</v>
      </c>
      <c r="T195" s="47">
        <f>IF(T70&lt;Cleanup!$B$20,0,Cleanup!$F$20)</f>
        <v>0</v>
      </c>
      <c r="U195" s="47">
        <f>IF(U70&lt;Cleanup!$B$21,0,Cleanup!$F$21)</f>
        <v>0</v>
      </c>
      <c r="V195" s="46"/>
      <c r="W195" s="46"/>
      <c r="X195" s="47">
        <f>IF(X70&lt;Cleanup!$B$10,0,Cleanup!$F$10)</f>
        <v>0</v>
      </c>
      <c r="Y195" s="47">
        <f>IF(Y70&lt;Cleanup!$B$13,0,Cleanup!$F$13)</f>
        <v>0</v>
      </c>
      <c r="Z195" s="47">
        <f>IF(Z70&lt;Cleanup!$B$14,0,Cleanup!$F$14)</f>
        <v>0</v>
      </c>
      <c r="AA195" s="47">
        <f>IF(AA70&lt;Cleanup!$B$15,0,Cleanup!$F$15)</f>
        <v>0</v>
      </c>
      <c r="AB195" s="47">
        <f>IF(AB70&lt;Cleanup!$B$16,0,Cleanup!$F$16)</f>
        <v>0</v>
      </c>
      <c r="AC195" s="47">
        <f>IF(AC70&lt;Cleanup!$B$17,0,Cleanup!$F$17)</f>
        <v>0</v>
      </c>
      <c r="AD195" s="47">
        <f>IF(AD70&lt;Cleanup!$B$20,0,Cleanup!$F$20)</f>
        <v>0</v>
      </c>
      <c r="AE195" s="47">
        <f>IF(AE70&lt;Cleanup!$B$21,0,Cleanup!$F$21)</f>
        <v>0</v>
      </c>
    </row>
    <row r="196" spans="1:31" ht="13.15" hidden="1" customHeight="1" x14ac:dyDescent="0.2">
      <c r="A196" s="40"/>
      <c r="B196" s="40"/>
      <c r="C196" s="40"/>
      <c r="D196" s="47">
        <f>IF(D71&lt;Cleanup!$B$10,0,Cleanup!$F$10)</f>
        <v>0</v>
      </c>
      <c r="E196" s="47">
        <f>IF(E71&lt;Cleanup!$B$13,0,Cleanup!$F$13)</f>
        <v>0</v>
      </c>
      <c r="F196" s="47">
        <f>IF(F71&lt;Cleanup!$B$14,0,Cleanup!$F$14)</f>
        <v>0</v>
      </c>
      <c r="G196" s="47">
        <f>IF(G71&lt;Cleanup!$B$15,0,Cleanup!$F$15)</f>
        <v>0</v>
      </c>
      <c r="H196" s="47">
        <f>IF(H71&lt;Cleanup!$B$16,0,Cleanup!$F$16)</f>
        <v>0</v>
      </c>
      <c r="I196" s="47">
        <f>IF(I71&lt;Cleanup!$B$17,0,Cleanup!$F$17)</f>
        <v>0</v>
      </c>
      <c r="J196" s="47">
        <f>IF(J71&lt;Cleanup!$B$20,0,Cleanup!$F$20)</f>
        <v>0</v>
      </c>
      <c r="K196" s="47">
        <f>IF(K71&lt;Cleanup!$B$21,0,Cleanup!$F$21)</f>
        <v>0</v>
      </c>
      <c r="L196" s="46"/>
      <c r="M196" s="46"/>
      <c r="N196" s="47">
        <f>IF(N71&lt;Cleanup!$B$10,0,Cleanup!$F$10)</f>
        <v>0</v>
      </c>
      <c r="O196" s="47">
        <f>IF(O71&lt;Cleanup!$B$13,0,Cleanup!$F$13)</f>
        <v>3010000</v>
      </c>
      <c r="P196" s="47">
        <f>IF(P71&lt;Cleanup!$B$14,0,Cleanup!$F$14)</f>
        <v>0</v>
      </c>
      <c r="Q196" s="47">
        <f>IF(Q71&lt;Cleanup!$B$15,0,Cleanup!$F$15)</f>
        <v>0</v>
      </c>
      <c r="R196" s="47">
        <f>IF(R71&lt;Cleanup!$B$16,0,Cleanup!$F$16)</f>
        <v>2375000</v>
      </c>
      <c r="S196" s="47">
        <f>IF(S71&lt;Cleanup!$B$17,0,Cleanup!$F$17)</f>
        <v>0</v>
      </c>
      <c r="T196" s="47">
        <f>IF(T71&lt;Cleanup!$B$20,0,Cleanup!$F$20)</f>
        <v>0</v>
      </c>
      <c r="U196" s="47">
        <f>IF(U71&lt;Cleanup!$B$21,0,Cleanup!$F$21)</f>
        <v>0</v>
      </c>
      <c r="V196" s="46"/>
      <c r="W196" s="46"/>
      <c r="X196" s="47">
        <f>IF(X71&lt;Cleanup!$B$10,0,Cleanup!$F$10)</f>
        <v>350000</v>
      </c>
      <c r="Y196" s="47">
        <f>IF(Y71&lt;Cleanup!$B$13,0,Cleanup!$F$13)</f>
        <v>0</v>
      </c>
      <c r="Z196" s="47">
        <f>IF(Z71&lt;Cleanup!$B$14,0,Cleanup!$F$14)</f>
        <v>0</v>
      </c>
      <c r="AA196" s="47">
        <f>IF(AA71&lt;Cleanup!$B$15,0,Cleanup!$F$15)</f>
        <v>0</v>
      </c>
      <c r="AB196" s="47">
        <f>IF(AB71&lt;Cleanup!$B$16,0,Cleanup!$F$16)</f>
        <v>0</v>
      </c>
      <c r="AC196" s="47">
        <f>IF(AC71&lt;Cleanup!$B$17,0,Cleanup!$F$17)</f>
        <v>312600</v>
      </c>
      <c r="AD196" s="47">
        <f>IF(AD71&lt;Cleanup!$B$20,0,Cleanup!$F$20)</f>
        <v>0</v>
      </c>
      <c r="AE196" s="47">
        <f>IF(AE71&lt;Cleanup!$B$21,0,Cleanup!$F$21)</f>
        <v>0</v>
      </c>
    </row>
    <row r="197" spans="1:31" ht="13.15" hidden="1" customHeight="1" x14ac:dyDescent="0.2">
      <c r="A197" s="40"/>
      <c r="B197" s="40"/>
      <c r="C197" s="40"/>
      <c r="D197" s="47">
        <f>IF(D72&lt;Cleanup!$B$10,0,Cleanup!$F$10)</f>
        <v>0</v>
      </c>
      <c r="E197" s="47">
        <f>IF(E72&lt;Cleanup!$B$13,0,Cleanup!$F$13)</f>
        <v>0</v>
      </c>
      <c r="F197" s="47">
        <f>IF(F72&lt;Cleanup!$B$14,0,Cleanup!$F$14)</f>
        <v>664500</v>
      </c>
      <c r="G197" s="47">
        <f>IF(G72&lt;Cleanup!$B$15,0,Cleanup!$F$15)</f>
        <v>0</v>
      </c>
      <c r="H197" s="47">
        <f>IF(H72&lt;Cleanup!$B$16,0,Cleanup!$F$16)</f>
        <v>0</v>
      </c>
      <c r="I197" s="47">
        <f>IF(I72&lt;Cleanup!$B$17,0,Cleanup!$F$17)</f>
        <v>0</v>
      </c>
      <c r="J197" s="47">
        <f>IF(J72&lt;Cleanup!$B$20,0,Cleanup!$F$20)</f>
        <v>0</v>
      </c>
      <c r="K197" s="47">
        <f>IF(K72&lt;Cleanup!$B$21,0,Cleanup!$F$21)</f>
        <v>0</v>
      </c>
      <c r="L197" s="46"/>
      <c r="M197" s="46"/>
      <c r="N197" s="47">
        <f>IF(N72&lt;Cleanup!$B$10,0,Cleanup!$F$10)</f>
        <v>350000</v>
      </c>
      <c r="O197" s="47">
        <f>IF(O72&lt;Cleanup!$B$13,0,Cleanup!$F$13)</f>
        <v>0</v>
      </c>
      <c r="P197" s="47">
        <f>IF(P72&lt;Cleanup!$B$14,0,Cleanup!$F$14)</f>
        <v>0</v>
      </c>
      <c r="Q197" s="47">
        <f>IF(Q72&lt;Cleanup!$B$15,0,Cleanup!$F$15)</f>
        <v>0</v>
      </c>
      <c r="R197" s="47">
        <f>IF(R72&lt;Cleanup!$B$16,0,Cleanup!$F$16)</f>
        <v>0</v>
      </c>
      <c r="S197" s="47">
        <f>IF(S72&lt;Cleanup!$B$17,0,Cleanup!$F$17)</f>
        <v>312600</v>
      </c>
      <c r="T197" s="47">
        <f>IF(T72&lt;Cleanup!$B$20,0,Cleanup!$F$20)</f>
        <v>0</v>
      </c>
      <c r="U197" s="47">
        <f>IF(U72&lt;Cleanup!$B$21,0,Cleanup!$F$21)</f>
        <v>0</v>
      </c>
      <c r="V197" s="46"/>
      <c r="W197" s="46"/>
      <c r="X197" s="47">
        <f>IF(X72&lt;Cleanup!$B$10,0,Cleanup!$F$10)</f>
        <v>0</v>
      </c>
      <c r="Y197" s="47">
        <f>IF(Y72&lt;Cleanup!$B$13,0,Cleanup!$F$13)</f>
        <v>3010000</v>
      </c>
      <c r="Z197" s="47">
        <f>IF(Z72&lt;Cleanup!$B$14,0,Cleanup!$F$14)</f>
        <v>664500</v>
      </c>
      <c r="AA197" s="47">
        <f>IF(AA72&lt;Cleanup!$B$15,0,Cleanup!$F$15)</f>
        <v>1745000</v>
      </c>
      <c r="AB197" s="47">
        <f>IF(AB72&lt;Cleanup!$B$16,0,Cleanup!$F$16)</f>
        <v>2375000</v>
      </c>
      <c r="AC197" s="47">
        <f>IF(AC72&lt;Cleanup!$B$17,0,Cleanup!$F$17)</f>
        <v>0</v>
      </c>
      <c r="AD197" s="47">
        <f>IF(AD72&lt;Cleanup!$B$20,0,Cleanup!$F$20)</f>
        <v>0</v>
      </c>
      <c r="AE197" s="47">
        <f>IF(AE72&lt;Cleanup!$B$21,0,Cleanup!$F$21)</f>
        <v>0</v>
      </c>
    </row>
    <row r="198" spans="1:31" ht="13.15" hidden="1" customHeight="1" x14ac:dyDescent="0.2">
      <c r="A198" s="40"/>
      <c r="B198" s="40"/>
      <c r="C198" s="40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3.15" hidden="1" customHeight="1" x14ac:dyDescent="0.2">
      <c r="A199" s="40"/>
      <c r="B199" s="40"/>
      <c r="C199" s="40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3.15" hidden="1" customHeight="1" x14ac:dyDescent="0.2">
      <c r="A200" s="40"/>
      <c r="B200" s="40"/>
      <c r="C200" s="40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3.15" hidden="1" customHeight="1" x14ac:dyDescent="0.2">
      <c r="A201" s="40"/>
      <c r="B201" s="40"/>
      <c r="C201" s="40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3.15" customHeight="1" x14ac:dyDescent="0.2">
      <c r="A202" s="40"/>
      <c r="B202" s="40"/>
      <c r="C202" s="40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3.15" customHeight="1" x14ac:dyDescent="0.2">
      <c r="A203" s="40"/>
      <c r="B203" s="40"/>
      <c r="C203" s="40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3.15" customHeight="1" x14ac:dyDescent="0.2">
      <c r="A204" s="52" t="s">
        <v>22</v>
      </c>
      <c r="B204" s="55"/>
      <c r="C204" s="48">
        <v>1</v>
      </c>
      <c r="D204" s="47">
        <f t="shared" ref="D204:K213" si="22">D133/(EXP((0.01*$C$3)*($C133)))</f>
        <v>0</v>
      </c>
      <c r="E204" s="47">
        <f t="shared" si="22"/>
        <v>0</v>
      </c>
      <c r="F204" s="47">
        <f t="shared" si="22"/>
        <v>0</v>
      </c>
      <c r="G204" s="47">
        <f t="shared" si="22"/>
        <v>0</v>
      </c>
      <c r="H204" s="47">
        <f t="shared" si="22"/>
        <v>0</v>
      </c>
      <c r="I204" s="47">
        <f t="shared" si="22"/>
        <v>0</v>
      </c>
      <c r="J204" s="47">
        <f t="shared" si="22"/>
        <v>0</v>
      </c>
      <c r="K204" s="47">
        <f t="shared" si="22"/>
        <v>0</v>
      </c>
      <c r="L204" s="46"/>
      <c r="M204" s="48">
        <v>1</v>
      </c>
      <c r="N204" s="47">
        <f t="shared" ref="N204:U213" si="23">N133/(EXP((0.01*$C$3)*($C133)))</f>
        <v>0</v>
      </c>
      <c r="O204" s="47">
        <f t="shared" si="23"/>
        <v>0</v>
      </c>
      <c r="P204" s="47">
        <f t="shared" si="23"/>
        <v>0</v>
      </c>
      <c r="Q204" s="47">
        <f t="shared" si="23"/>
        <v>0</v>
      </c>
      <c r="R204" s="47">
        <f t="shared" si="23"/>
        <v>0</v>
      </c>
      <c r="S204" s="47">
        <f t="shared" si="23"/>
        <v>0</v>
      </c>
      <c r="T204" s="47">
        <f t="shared" si="23"/>
        <v>0</v>
      </c>
      <c r="U204" s="47">
        <f t="shared" si="23"/>
        <v>0</v>
      </c>
      <c r="V204" s="46"/>
      <c r="W204" s="48">
        <v>1</v>
      </c>
      <c r="X204" s="47">
        <f t="shared" ref="X204:AE213" si="24">X133/(EXP((0.01*$C$3)*($C133)))</f>
        <v>0</v>
      </c>
      <c r="Y204" s="47">
        <f t="shared" si="24"/>
        <v>0</v>
      </c>
      <c r="Z204" s="47">
        <f t="shared" si="24"/>
        <v>0</v>
      </c>
      <c r="AA204" s="47">
        <f t="shared" si="24"/>
        <v>0</v>
      </c>
      <c r="AB204" s="47">
        <f t="shared" si="24"/>
        <v>0</v>
      </c>
      <c r="AC204" s="47">
        <f t="shared" si="24"/>
        <v>0</v>
      </c>
      <c r="AD204" s="47">
        <f t="shared" si="24"/>
        <v>0</v>
      </c>
      <c r="AE204" s="47">
        <f t="shared" si="24"/>
        <v>0</v>
      </c>
    </row>
    <row r="205" spans="1:31" x14ac:dyDescent="0.2">
      <c r="C205" s="48">
        <v>2</v>
      </c>
      <c r="D205" s="47">
        <f t="shared" si="22"/>
        <v>0</v>
      </c>
      <c r="E205" s="47">
        <f t="shared" si="22"/>
        <v>0</v>
      </c>
      <c r="F205" s="47">
        <f t="shared" si="22"/>
        <v>0</v>
      </c>
      <c r="G205" s="47">
        <f t="shared" si="22"/>
        <v>0</v>
      </c>
      <c r="H205" s="47">
        <f t="shared" si="22"/>
        <v>0</v>
      </c>
      <c r="I205" s="47">
        <f t="shared" si="22"/>
        <v>0</v>
      </c>
      <c r="J205" s="47">
        <f t="shared" si="22"/>
        <v>0</v>
      </c>
      <c r="K205" s="47">
        <f t="shared" si="22"/>
        <v>0</v>
      </c>
      <c r="L205" s="45"/>
      <c r="M205" s="48">
        <v>2</v>
      </c>
      <c r="N205" s="47">
        <f t="shared" si="23"/>
        <v>0</v>
      </c>
      <c r="O205" s="47">
        <f t="shared" si="23"/>
        <v>0</v>
      </c>
      <c r="P205" s="47">
        <f t="shared" si="23"/>
        <v>0</v>
      </c>
      <c r="Q205" s="47">
        <f t="shared" si="23"/>
        <v>0</v>
      </c>
      <c r="R205" s="47">
        <f t="shared" si="23"/>
        <v>0</v>
      </c>
      <c r="S205" s="47">
        <f t="shared" si="23"/>
        <v>0</v>
      </c>
      <c r="T205" s="47">
        <f t="shared" si="23"/>
        <v>0</v>
      </c>
      <c r="U205" s="47">
        <f t="shared" si="23"/>
        <v>0</v>
      </c>
      <c r="V205" s="46"/>
      <c r="W205" s="48">
        <v>2</v>
      </c>
      <c r="X205" s="47">
        <f t="shared" si="24"/>
        <v>0</v>
      </c>
      <c r="Y205" s="47">
        <f t="shared" si="24"/>
        <v>0</v>
      </c>
      <c r="Z205" s="47">
        <f t="shared" si="24"/>
        <v>0</v>
      </c>
      <c r="AA205" s="47">
        <f t="shared" si="24"/>
        <v>0</v>
      </c>
      <c r="AB205" s="47">
        <f t="shared" si="24"/>
        <v>0</v>
      </c>
      <c r="AC205" s="47">
        <f t="shared" si="24"/>
        <v>0</v>
      </c>
      <c r="AD205" s="47">
        <f t="shared" si="24"/>
        <v>0</v>
      </c>
      <c r="AE205" s="47">
        <f t="shared" si="24"/>
        <v>0</v>
      </c>
    </row>
    <row r="206" spans="1:31" x14ac:dyDescent="0.2">
      <c r="A206" s="40"/>
      <c r="B206" s="40"/>
      <c r="C206" s="49">
        <v>3</v>
      </c>
      <c r="D206" s="47">
        <f t="shared" si="22"/>
        <v>0</v>
      </c>
      <c r="E206" s="47">
        <f t="shared" si="22"/>
        <v>0</v>
      </c>
      <c r="F206" s="47">
        <f t="shared" si="22"/>
        <v>0</v>
      </c>
      <c r="G206" s="47">
        <f t="shared" si="22"/>
        <v>0</v>
      </c>
      <c r="H206" s="47">
        <f t="shared" si="22"/>
        <v>0</v>
      </c>
      <c r="I206" s="47">
        <f t="shared" si="22"/>
        <v>0</v>
      </c>
      <c r="J206" s="47">
        <f t="shared" si="22"/>
        <v>0</v>
      </c>
      <c r="K206" s="47">
        <f t="shared" si="22"/>
        <v>0</v>
      </c>
      <c r="L206" s="46"/>
      <c r="M206" s="49">
        <v>3</v>
      </c>
      <c r="N206" s="47">
        <f t="shared" si="23"/>
        <v>0</v>
      </c>
      <c r="O206" s="47">
        <f t="shared" si="23"/>
        <v>0</v>
      </c>
      <c r="P206" s="47">
        <f t="shared" si="23"/>
        <v>0</v>
      </c>
      <c r="Q206" s="47">
        <f t="shared" si="23"/>
        <v>0</v>
      </c>
      <c r="R206" s="47">
        <f t="shared" si="23"/>
        <v>0</v>
      </c>
      <c r="S206" s="47">
        <f t="shared" si="23"/>
        <v>0</v>
      </c>
      <c r="T206" s="47">
        <f t="shared" si="23"/>
        <v>0</v>
      </c>
      <c r="U206" s="47">
        <f t="shared" si="23"/>
        <v>0</v>
      </c>
      <c r="V206" s="46"/>
      <c r="W206" s="49">
        <v>3</v>
      </c>
      <c r="X206" s="47">
        <f t="shared" si="24"/>
        <v>0</v>
      </c>
      <c r="Y206" s="47">
        <f t="shared" si="24"/>
        <v>0</v>
      </c>
      <c r="Z206" s="47">
        <f t="shared" si="24"/>
        <v>0</v>
      </c>
      <c r="AA206" s="47">
        <f t="shared" si="24"/>
        <v>0</v>
      </c>
      <c r="AB206" s="47">
        <f t="shared" si="24"/>
        <v>0</v>
      </c>
      <c r="AC206" s="47">
        <f t="shared" si="24"/>
        <v>0</v>
      </c>
      <c r="AD206" s="47">
        <f t="shared" si="24"/>
        <v>0</v>
      </c>
      <c r="AE206" s="47">
        <f t="shared" si="24"/>
        <v>0</v>
      </c>
    </row>
    <row r="207" spans="1:31" x14ac:dyDescent="0.2">
      <c r="A207" s="40"/>
      <c r="B207" s="40"/>
      <c r="C207" s="49">
        <v>4</v>
      </c>
      <c r="D207" s="47">
        <f t="shared" si="22"/>
        <v>0</v>
      </c>
      <c r="E207" s="47">
        <f t="shared" si="22"/>
        <v>0</v>
      </c>
      <c r="F207" s="47">
        <f t="shared" si="22"/>
        <v>0</v>
      </c>
      <c r="G207" s="47">
        <f t="shared" si="22"/>
        <v>0</v>
      </c>
      <c r="H207" s="47">
        <f t="shared" si="22"/>
        <v>0</v>
      </c>
      <c r="I207" s="47">
        <f t="shared" si="22"/>
        <v>0</v>
      </c>
      <c r="J207" s="47">
        <f t="shared" si="22"/>
        <v>0</v>
      </c>
      <c r="K207" s="47">
        <f t="shared" si="22"/>
        <v>0</v>
      </c>
      <c r="L207" s="46"/>
      <c r="M207" s="49">
        <v>4</v>
      </c>
      <c r="N207" s="47">
        <f t="shared" si="23"/>
        <v>323090.72123532247</v>
      </c>
      <c r="O207" s="47">
        <f t="shared" si="23"/>
        <v>2778580.2026237734</v>
      </c>
      <c r="P207" s="47">
        <f t="shared" si="23"/>
        <v>613410.8121739194</v>
      </c>
      <c r="Q207" s="47">
        <f t="shared" si="23"/>
        <v>1610838.0244446793</v>
      </c>
      <c r="R207" s="47">
        <f t="shared" si="23"/>
        <v>2192401.32266826</v>
      </c>
      <c r="S207" s="47">
        <f t="shared" si="23"/>
        <v>288566.16988046234</v>
      </c>
      <c r="T207" s="47">
        <f t="shared" si="23"/>
        <v>0</v>
      </c>
      <c r="U207" s="47">
        <f t="shared" si="23"/>
        <v>0</v>
      </c>
      <c r="V207" s="46"/>
      <c r="W207" s="49">
        <v>4</v>
      </c>
      <c r="X207" s="47">
        <f t="shared" si="24"/>
        <v>0</v>
      </c>
      <c r="Y207" s="47">
        <f t="shared" si="24"/>
        <v>0</v>
      </c>
      <c r="Z207" s="47">
        <f t="shared" si="24"/>
        <v>0</v>
      </c>
      <c r="AA207" s="47">
        <f t="shared" si="24"/>
        <v>0</v>
      </c>
      <c r="AB207" s="47">
        <f t="shared" si="24"/>
        <v>0</v>
      </c>
      <c r="AC207" s="47">
        <f t="shared" si="24"/>
        <v>0</v>
      </c>
      <c r="AD207" s="47">
        <f t="shared" si="24"/>
        <v>0</v>
      </c>
      <c r="AE207" s="47">
        <f t="shared" si="24"/>
        <v>0</v>
      </c>
    </row>
    <row r="208" spans="1:31" x14ac:dyDescent="0.2">
      <c r="A208" s="40"/>
      <c r="B208" s="40"/>
      <c r="C208" s="49">
        <f>C207+1</f>
        <v>5</v>
      </c>
      <c r="D208" s="47">
        <f t="shared" si="22"/>
        <v>0</v>
      </c>
      <c r="E208" s="47">
        <f t="shared" si="22"/>
        <v>0</v>
      </c>
      <c r="F208" s="47">
        <f t="shared" si="22"/>
        <v>0</v>
      </c>
      <c r="G208" s="47">
        <f t="shared" si="22"/>
        <v>0</v>
      </c>
      <c r="H208" s="47">
        <f t="shared" si="22"/>
        <v>0</v>
      </c>
      <c r="I208" s="47">
        <f t="shared" si="22"/>
        <v>0</v>
      </c>
      <c r="J208" s="47">
        <f t="shared" si="22"/>
        <v>0</v>
      </c>
      <c r="K208" s="47">
        <f t="shared" si="22"/>
        <v>0</v>
      </c>
      <c r="L208" s="46"/>
      <c r="M208" s="49">
        <f>M207+1</f>
        <v>5</v>
      </c>
      <c r="N208" s="47">
        <f t="shared" si="23"/>
        <v>0</v>
      </c>
      <c r="O208" s="47">
        <f t="shared" si="23"/>
        <v>0</v>
      </c>
      <c r="P208" s="47">
        <f t="shared" si="23"/>
        <v>0</v>
      </c>
      <c r="Q208" s="47">
        <f t="shared" si="23"/>
        <v>0</v>
      </c>
      <c r="R208" s="47">
        <f t="shared" si="23"/>
        <v>0</v>
      </c>
      <c r="S208" s="47">
        <f t="shared" si="23"/>
        <v>0</v>
      </c>
      <c r="T208" s="47">
        <f t="shared" si="23"/>
        <v>0</v>
      </c>
      <c r="U208" s="47">
        <f t="shared" si="23"/>
        <v>0</v>
      </c>
      <c r="V208" s="46"/>
      <c r="W208" s="49">
        <f>W207+1</f>
        <v>5</v>
      </c>
      <c r="X208" s="47">
        <f t="shared" si="24"/>
        <v>0</v>
      </c>
      <c r="Y208" s="47">
        <f t="shared" si="24"/>
        <v>0</v>
      </c>
      <c r="Z208" s="47">
        <f t="shared" si="24"/>
        <v>0</v>
      </c>
      <c r="AA208" s="47">
        <f t="shared" si="24"/>
        <v>0</v>
      </c>
      <c r="AB208" s="47">
        <f t="shared" si="24"/>
        <v>0</v>
      </c>
      <c r="AC208" s="47">
        <f t="shared" si="24"/>
        <v>0</v>
      </c>
      <c r="AD208" s="47">
        <f t="shared" si="24"/>
        <v>0</v>
      </c>
      <c r="AE208" s="47">
        <f t="shared" si="24"/>
        <v>0</v>
      </c>
    </row>
    <row r="209" spans="1:31" x14ac:dyDescent="0.2">
      <c r="A209" s="40"/>
      <c r="B209" s="40"/>
      <c r="C209" s="49">
        <f t="shared" ref="C209:C223" si="25">C208+1</f>
        <v>6</v>
      </c>
      <c r="D209" s="47">
        <f t="shared" si="22"/>
        <v>0</v>
      </c>
      <c r="E209" s="47">
        <f t="shared" si="22"/>
        <v>0</v>
      </c>
      <c r="F209" s="47">
        <f t="shared" si="22"/>
        <v>0</v>
      </c>
      <c r="G209" s="47">
        <f t="shared" si="22"/>
        <v>0</v>
      </c>
      <c r="H209" s="47">
        <f t="shared" si="22"/>
        <v>0</v>
      </c>
      <c r="I209" s="47">
        <f t="shared" si="22"/>
        <v>0</v>
      </c>
      <c r="J209" s="47">
        <f t="shared" si="22"/>
        <v>0</v>
      </c>
      <c r="K209" s="47">
        <f t="shared" si="22"/>
        <v>0</v>
      </c>
      <c r="L209" s="46"/>
      <c r="M209" s="49">
        <f t="shared" ref="M209:M223" si="26">M208+1</f>
        <v>6</v>
      </c>
      <c r="N209" s="47">
        <f t="shared" si="23"/>
        <v>0</v>
      </c>
      <c r="O209" s="47">
        <f t="shared" si="23"/>
        <v>0</v>
      </c>
      <c r="P209" s="47">
        <f t="shared" si="23"/>
        <v>0</v>
      </c>
      <c r="Q209" s="47">
        <f t="shared" si="23"/>
        <v>0</v>
      </c>
      <c r="R209" s="47">
        <f t="shared" si="23"/>
        <v>0</v>
      </c>
      <c r="S209" s="47">
        <f t="shared" si="23"/>
        <v>0</v>
      </c>
      <c r="T209" s="47">
        <f t="shared" si="23"/>
        <v>0</v>
      </c>
      <c r="U209" s="47">
        <f t="shared" si="23"/>
        <v>0</v>
      </c>
      <c r="V209" s="46"/>
      <c r="W209" s="49">
        <f t="shared" ref="W209:W223" si="27">W208+1</f>
        <v>6</v>
      </c>
      <c r="X209" s="47">
        <f t="shared" si="24"/>
        <v>0</v>
      </c>
      <c r="Y209" s="47">
        <f t="shared" si="24"/>
        <v>0</v>
      </c>
      <c r="Z209" s="47">
        <f t="shared" si="24"/>
        <v>0</v>
      </c>
      <c r="AA209" s="47">
        <f t="shared" si="24"/>
        <v>0</v>
      </c>
      <c r="AB209" s="47">
        <f t="shared" si="24"/>
        <v>0</v>
      </c>
      <c r="AC209" s="47">
        <f t="shared" si="24"/>
        <v>0</v>
      </c>
      <c r="AD209" s="47">
        <f t="shared" si="24"/>
        <v>0</v>
      </c>
      <c r="AE209" s="47">
        <f t="shared" si="24"/>
        <v>0</v>
      </c>
    </row>
    <row r="210" spans="1:31" x14ac:dyDescent="0.2">
      <c r="A210" s="40"/>
      <c r="B210" s="40"/>
      <c r="C210" s="49">
        <f t="shared" si="25"/>
        <v>7</v>
      </c>
      <c r="D210" s="47">
        <f t="shared" si="22"/>
        <v>0</v>
      </c>
      <c r="E210" s="47">
        <f t="shared" si="22"/>
        <v>0</v>
      </c>
      <c r="F210" s="47">
        <f t="shared" si="22"/>
        <v>0</v>
      </c>
      <c r="G210" s="47">
        <f t="shared" si="22"/>
        <v>0</v>
      </c>
      <c r="H210" s="47">
        <f t="shared" si="22"/>
        <v>0</v>
      </c>
      <c r="I210" s="47">
        <f t="shared" si="22"/>
        <v>0</v>
      </c>
      <c r="J210" s="47">
        <f t="shared" si="22"/>
        <v>0</v>
      </c>
      <c r="K210" s="47">
        <f t="shared" si="22"/>
        <v>0</v>
      </c>
      <c r="L210" s="46"/>
      <c r="M210" s="49">
        <f t="shared" si="26"/>
        <v>7</v>
      </c>
      <c r="N210" s="47">
        <f t="shared" si="23"/>
        <v>304275.382389582</v>
      </c>
      <c r="O210" s="47">
        <f t="shared" si="23"/>
        <v>0</v>
      </c>
      <c r="P210" s="47">
        <f t="shared" si="23"/>
        <v>0</v>
      </c>
      <c r="Q210" s="47">
        <f t="shared" si="23"/>
        <v>0</v>
      </c>
      <c r="R210" s="47">
        <f t="shared" si="23"/>
        <v>0</v>
      </c>
      <c r="S210" s="47">
        <f t="shared" si="23"/>
        <v>0</v>
      </c>
      <c r="T210" s="47">
        <f t="shared" si="23"/>
        <v>0</v>
      </c>
      <c r="U210" s="47">
        <f t="shared" si="23"/>
        <v>0</v>
      </c>
      <c r="V210" s="46"/>
      <c r="W210" s="49">
        <f t="shared" si="27"/>
        <v>7</v>
      </c>
      <c r="X210" s="47">
        <f t="shared" si="24"/>
        <v>0</v>
      </c>
      <c r="Y210" s="47">
        <f t="shared" si="24"/>
        <v>0</v>
      </c>
      <c r="Z210" s="47">
        <f t="shared" si="24"/>
        <v>0</v>
      </c>
      <c r="AA210" s="47">
        <f t="shared" si="24"/>
        <v>0</v>
      </c>
      <c r="AB210" s="47">
        <f t="shared" si="24"/>
        <v>0</v>
      </c>
      <c r="AC210" s="47">
        <f t="shared" si="24"/>
        <v>0</v>
      </c>
      <c r="AD210" s="47">
        <f t="shared" si="24"/>
        <v>0</v>
      </c>
      <c r="AE210" s="47">
        <f t="shared" si="24"/>
        <v>0</v>
      </c>
    </row>
    <row r="211" spans="1:31" x14ac:dyDescent="0.2">
      <c r="A211" s="40"/>
      <c r="B211" s="40"/>
      <c r="C211" s="49">
        <f t="shared" si="25"/>
        <v>8</v>
      </c>
      <c r="D211" s="47">
        <f t="shared" si="22"/>
        <v>298250.32613817393</v>
      </c>
      <c r="E211" s="47">
        <f t="shared" si="22"/>
        <v>2564952.8047882961</v>
      </c>
      <c r="F211" s="47">
        <f t="shared" si="22"/>
        <v>566249.54776804743</v>
      </c>
      <c r="G211" s="47">
        <f t="shared" si="22"/>
        <v>1486990.9117460388</v>
      </c>
      <c r="H211" s="47">
        <f t="shared" si="22"/>
        <v>2023841.4987947519</v>
      </c>
      <c r="I211" s="47">
        <f t="shared" si="22"/>
        <v>266380.14843083767</v>
      </c>
      <c r="J211" s="47">
        <f t="shared" si="22"/>
        <v>0</v>
      </c>
      <c r="K211" s="47">
        <f t="shared" si="22"/>
        <v>0</v>
      </c>
      <c r="L211" s="46"/>
      <c r="M211" s="49">
        <f t="shared" si="26"/>
        <v>8</v>
      </c>
      <c r="N211" s="47">
        <f t="shared" si="23"/>
        <v>0</v>
      </c>
      <c r="O211" s="47">
        <f t="shared" si="23"/>
        <v>0</v>
      </c>
      <c r="P211" s="47">
        <f t="shared" si="23"/>
        <v>0</v>
      </c>
      <c r="Q211" s="47">
        <f t="shared" si="23"/>
        <v>0</v>
      </c>
      <c r="R211" s="47">
        <f t="shared" si="23"/>
        <v>0</v>
      </c>
      <c r="S211" s="47">
        <f t="shared" si="23"/>
        <v>266380.14843083767</v>
      </c>
      <c r="T211" s="47">
        <f t="shared" si="23"/>
        <v>0</v>
      </c>
      <c r="U211" s="47">
        <f t="shared" si="23"/>
        <v>0</v>
      </c>
      <c r="V211" s="46"/>
      <c r="W211" s="49">
        <f t="shared" si="27"/>
        <v>8</v>
      </c>
      <c r="X211" s="47">
        <f t="shared" si="24"/>
        <v>0</v>
      </c>
      <c r="Y211" s="47">
        <f t="shared" si="24"/>
        <v>0</v>
      </c>
      <c r="Z211" s="47">
        <f t="shared" si="24"/>
        <v>0</v>
      </c>
      <c r="AA211" s="47">
        <f t="shared" si="24"/>
        <v>0</v>
      </c>
      <c r="AB211" s="47">
        <f t="shared" si="24"/>
        <v>0</v>
      </c>
      <c r="AC211" s="47">
        <f t="shared" si="24"/>
        <v>0</v>
      </c>
      <c r="AD211" s="47">
        <f t="shared" si="24"/>
        <v>0</v>
      </c>
      <c r="AE211" s="47">
        <f t="shared" si="24"/>
        <v>0</v>
      </c>
    </row>
    <row r="212" spans="1:31" x14ac:dyDescent="0.2">
      <c r="A212" s="40"/>
      <c r="B212" s="40"/>
      <c r="C212" s="49">
        <f t="shared" si="25"/>
        <v>9</v>
      </c>
      <c r="D212" s="47">
        <f t="shared" si="22"/>
        <v>0</v>
      </c>
      <c r="E212" s="47">
        <f t="shared" si="22"/>
        <v>0</v>
      </c>
      <c r="F212" s="47">
        <f t="shared" si="22"/>
        <v>0</v>
      </c>
      <c r="G212" s="47">
        <f t="shared" si="22"/>
        <v>0</v>
      </c>
      <c r="H212" s="47">
        <f t="shared" si="22"/>
        <v>0</v>
      </c>
      <c r="I212" s="47">
        <f t="shared" si="22"/>
        <v>0</v>
      </c>
      <c r="J212" s="47">
        <f t="shared" si="22"/>
        <v>0</v>
      </c>
      <c r="K212" s="47">
        <f t="shared" si="22"/>
        <v>0</v>
      </c>
      <c r="L212" s="46"/>
      <c r="M212" s="49">
        <f t="shared" si="26"/>
        <v>9</v>
      </c>
      <c r="N212" s="47">
        <f t="shared" si="23"/>
        <v>0</v>
      </c>
      <c r="O212" s="47">
        <f t="shared" si="23"/>
        <v>0</v>
      </c>
      <c r="P212" s="47">
        <f t="shared" si="23"/>
        <v>555037.05548279022</v>
      </c>
      <c r="Q212" s="47">
        <f t="shared" si="23"/>
        <v>1457546.5189126697</v>
      </c>
      <c r="R212" s="47">
        <f t="shared" si="23"/>
        <v>0</v>
      </c>
      <c r="S212" s="47">
        <f t="shared" si="23"/>
        <v>0</v>
      </c>
      <c r="T212" s="47">
        <f t="shared" si="23"/>
        <v>0</v>
      </c>
      <c r="U212" s="47">
        <f t="shared" si="23"/>
        <v>0</v>
      </c>
      <c r="V212" s="46"/>
      <c r="W212" s="49">
        <f t="shared" si="27"/>
        <v>9</v>
      </c>
      <c r="X212" s="47">
        <f t="shared" si="24"/>
        <v>0</v>
      </c>
      <c r="Y212" s="47">
        <f t="shared" si="24"/>
        <v>0</v>
      </c>
      <c r="Z212" s="47">
        <f t="shared" si="24"/>
        <v>0</v>
      </c>
      <c r="AA212" s="47">
        <f t="shared" si="24"/>
        <v>0</v>
      </c>
      <c r="AB212" s="47">
        <f t="shared" si="24"/>
        <v>0</v>
      </c>
      <c r="AC212" s="47">
        <f t="shared" si="24"/>
        <v>0</v>
      </c>
      <c r="AD212" s="47">
        <f t="shared" si="24"/>
        <v>0</v>
      </c>
      <c r="AE212" s="47">
        <f t="shared" si="24"/>
        <v>0</v>
      </c>
    </row>
    <row r="213" spans="1:31" x14ac:dyDescent="0.2">
      <c r="A213" s="40"/>
      <c r="B213" s="40"/>
      <c r="C213" s="49">
        <f t="shared" si="25"/>
        <v>10</v>
      </c>
      <c r="D213" s="47">
        <f t="shared" si="22"/>
        <v>0</v>
      </c>
      <c r="E213" s="47">
        <f t="shared" si="22"/>
        <v>0</v>
      </c>
      <c r="F213" s="47">
        <f t="shared" si="22"/>
        <v>0</v>
      </c>
      <c r="G213" s="47">
        <f t="shared" si="22"/>
        <v>0</v>
      </c>
      <c r="H213" s="47">
        <f t="shared" si="22"/>
        <v>0</v>
      </c>
      <c r="I213" s="47">
        <f t="shared" si="22"/>
        <v>0</v>
      </c>
      <c r="J213" s="47">
        <f t="shared" si="22"/>
        <v>0</v>
      </c>
      <c r="K213" s="47">
        <f t="shared" si="22"/>
        <v>0</v>
      </c>
      <c r="L213" s="46"/>
      <c r="M213" s="49">
        <f t="shared" si="26"/>
        <v>10</v>
      </c>
      <c r="N213" s="47">
        <f t="shared" si="23"/>
        <v>286555.76357729366</v>
      </c>
      <c r="O213" s="47">
        <f t="shared" si="23"/>
        <v>2464379.5667647254</v>
      </c>
      <c r="P213" s="47">
        <f t="shared" si="23"/>
        <v>0</v>
      </c>
      <c r="Q213" s="47">
        <f t="shared" si="23"/>
        <v>0</v>
      </c>
      <c r="R213" s="47">
        <f t="shared" si="23"/>
        <v>1944485.5385602068</v>
      </c>
      <c r="S213" s="47">
        <f t="shared" si="23"/>
        <v>0</v>
      </c>
      <c r="T213" s="47">
        <f t="shared" si="23"/>
        <v>0</v>
      </c>
      <c r="U213" s="47">
        <f t="shared" si="23"/>
        <v>0</v>
      </c>
      <c r="V213" s="46"/>
      <c r="W213" s="49">
        <f t="shared" si="27"/>
        <v>10</v>
      </c>
      <c r="X213" s="47">
        <f t="shared" si="24"/>
        <v>0</v>
      </c>
      <c r="Y213" s="47">
        <f t="shared" si="24"/>
        <v>0</v>
      </c>
      <c r="Z213" s="47">
        <f t="shared" si="24"/>
        <v>0</v>
      </c>
      <c r="AA213" s="47">
        <f t="shared" si="24"/>
        <v>0</v>
      </c>
      <c r="AB213" s="47">
        <f t="shared" si="24"/>
        <v>0</v>
      </c>
      <c r="AC213" s="47">
        <f t="shared" si="24"/>
        <v>0</v>
      </c>
      <c r="AD213" s="47">
        <f t="shared" si="24"/>
        <v>0</v>
      </c>
      <c r="AE213" s="47">
        <f t="shared" si="24"/>
        <v>0</v>
      </c>
    </row>
    <row r="214" spans="1:31" x14ac:dyDescent="0.2">
      <c r="A214" s="40"/>
      <c r="B214" s="40"/>
      <c r="C214" s="49">
        <f t="shared" si="25"/>
        <v>11</v>
      </c>
      <c r="D214" s="47">
        <f t="shared" ref="D214:K223" si="28">D143/(EXP((0.01*$C$3)*($C143)))</f>
        <v>0</v>
      </c>
      <c r="E214" s="47">
        <f t="shared" si="28"/>
        <v>0</v>
      </c>
      <c r="F214" s="47">
        <f t="shared" si="28"/>
        <v>0</v>
      </c>
      <c r="G214" s="47">
        <f t="shared" si="28"/>
        <v>0</v>
      </c>
      <c r="H214" s="47">
        <f t="shared" si="28"/>
        <v>0</v>
      </c>
      <c r="I214" s="47">
        <f t="shared" si="28"/>
        <v>0</v>
      </c>
      <c r="J214" s="47">
        <f t="shared" si="28"/>
        <v>0</v>
      </c>
      <c r="K214" s="47">
        <f t="shared" si="28"/>
        <v>0</v>
      </c>
      <c r="L214" s="46"/>
      <c r="M214" s="49">
        <f t="shared" si="26"/>
        <v>11</v>
      </c>
      <c r="N214" s="47">
        <f t="shared" ref="N214:U223" si="29">N143/(EXP((0.01*$C$3)*($C143)))</f>
        <v>0</v>
      </c>
      <c r="O214" s="47">
        <f t="shared" si="29"/>
        <v>0</v>
      </c>
      <c r="P214" s="47">
        <f t="shared" si="29"/>
        <v>0</v>
      </c>
      <c r="Q214" s="47">
        <f t="shared" si="29"/>
        <v>0</v>
      </c>
      <c r="R214" s="47">
        <f t="shared" si="29"/>
        <v>0</v>
      </c>
      <c r="S214" s="47">
        <f t="shared" si="29"/>
        <v>0</v>
      </c>
      <c r="T214" s="47">
        <f t="shared" si="29"/>
        <v>0</v>
      </c>
      <c r="U214" s="47">
        <f t="shared" si="29"/>
        <v>0</v>
      </c>
      <c r="V214" s="46"/>
      <c r="W214" s="49">
        <f t="shared" si="27"/>
        <v>11</v>
      </c>
      <c r="X214" s="47">
        <f t="shared" ref="X214:AE223" si="30">X143/(EXP((0.01*$C$3)*($C143)))</f>
        <v>280881.57928686746</v>
      </c>
      <c r="Y214" s="47">
        <f t="shared" si="30"/>
        <v>2415581.5818670602</v>
      </c>
      <c r="Z214" s="47">
        <f t="shared" si="30"/>
        <v>533273.74124606699</v>
      </c>
      <c r="AA214" s="47">
        <f t="shared" si="30"/>
        <v>1400395.3024445251</v>
      </c>
      <c r="AB214" s="47">
        <f t="shared" si="30"/>
        <v>1905982.1451608865</v>
      </c>
      <c r="AC214" s="47">
        <f t="shared" si="30"/>
        <v>250867.37624307079</v>
      </c>
      <c r="AD214" s="47">
        <f t="shared" si="30"/>
        <v>0</v>
      </c>
      <c r="AE214" s="47">
        <f t="shared" si="30"/>
        <v>0</v>
      </c>
    </row>
    <row r="215" spans="1:31" x14ac:dyDescent="0.2">
      <c r="A215" s="40"/>
      <c r="B215" s="40"/>
      <c r="C215" s="49">
        <f t="shared" si="25"/>
        <v>12</v>
      </c>
      <c r="D215" s="47">
        <f t="shared" si="28"/>
        <v>275319.75137329369</v>
      </c>
      <c r="E215" s="47">
        <f t="shared" si="28"/>
        <v>0</v>
      </c>
      <c r="F215" s="47">
        <f t="shared" si="28"/>
        <v>0</v>
      </c>
      <c r="G215" s="47">
        <f t="shared" si="28"/>
        <v>0</v>
      </c>
      <c r="H215" s="47">
        <f t="shared" si="28"/>
        <v>0</v>
      </c>
      <c r="I215" s="47">
        <f t="shared" si="28"/>
        <v>0</v>
      </c>
      <c r="J215" s="47">
        <f t="shared" si="28"/>
        <v>0</v>
      </c>
      <c r="K215" s="47">
        <f t="shared" si="28"/>
        <v>0</v>
      </c>
      <c r="L215" s="46"/>
      <c r="M215" s="49">
        <f t="shared" si="26"/>
        <v>12</v>
      </c>
      <c r="N215" s="47">
        <f t="shared" si="29"/>
        <v>0</v>
      </c>
      <c r="O215" s="47">
        <f t="shared" si="29"/>
        <v>0</v>
      </c>
      <c r="P215" s="47">
        <f t="shared" si="29"/>
        <v>0</v>
      </c>
      <c r="Q215" s="47">
        <f t="shared" si="29"/>
        <v>0</v>
      </c>
      <c r="R215" s="47">
        <f t="shared" si="29"/>
        <v>0</v>
      </c>
      <c r="S215" s="47">
        <f t="shared" si="29"/>
        <v>245899.86936940459</v>
      </c>
      <c r="T215" s="47">
        <f t="shared" si="29"/>
        <v>0</v>
      </c>
      <c r="U215" s="47">
        <f t="shared" si="29"/>
        <v>0</v>
      </c>
      <c r="V215" s="46"/>
      <c r="W215" s="49">
        <f t="shared" si="27"/>
        <v>12</v>
      </c>
      <c r="X215" s="47">
        <f t="shared" si="30"/>
        <v>0</v>
      </c>
      <c r="Y215" s="47">
        <f t="shared" si="30"/>
        <v>0</v>
      </c>
      <c r="Z215" s="47">
        <f t="shared" si="30"/>
        <v>0</v>
      </c>
      <c r="AA215" s="47">
        <f t="shared" si="30"/>
        <v>0</v>
      </c>
      <c r="AB215" s="47">
        <f t="shared" si="30"/>
        <v>0</v>
      </c>
      <c r="AC215" s="47">
        <f t="shared" si="30"/>
        <v>0</v>
      </c>
      <c r="AD215" s="47">
        <f t="shared" si="30"/>
        <v>0</v>
      </c>
      <c r="AE215" s="47">
        <f t="shared" si="30"/>
        <v>0</v>
      </c>
    </row>
    <row r="216" spans="1:31" x14ac:dyDescent="0.2">
      <c r="A216" s="40"/>
      <c r="B216" s="40"/>
      <c r="C216" s="49">
        <f t="shared" si="25"/>
        <v>13</v>
      </c>
      <c r="D216" s="47">
        <f t="shared" si="28"/>
        <v>0</v>
      </c>
      <c r="E216" s="47">
        <f t="shared" si="28"/>
        <v>0</v>
      </c>
      <c r="F216" s="47">
        <f t="shared" si="28"/>
        <v>0</v>
      </c>
      <c r="G216" s="47">
        <f t="shared" si="28"/>
        <v>0</v>
      </c>
      <c r="H216" s="47">
        <f t="shared" si="28"/>
        <v>0</v>
      </c>
      <c r="I216" s="47">
        <f t="shared" si="28"/>
        <v>0</v>
      </c>
      <c r="J216" s="47">
        <f t="shared" si="28"/>
        <v>0</v>
      </c>
      <c r="K216" s="47">
        <f t="shared" si="28"/>
        <v>0</v>
      </c>
      <c r="L216" s="46"/>
      <c r="M216" s="49">
        <f t="shared" si="26"/>
        <v>13</v>
      </c>
      <c r="N216" s="47">
        <f t="shared" si="29"/>
        <v>269868.05503124819</v>
      </c>
      <c r="O216" s="47">
        <f t="shared" si="29"/>
        <v>0</v>
      </c>
      <c r="P216" s="47">
        <f t="shared" si="29"/>
        <v>0</v>
      </c>
      <c r="Q216" s="47">
        <f t="shared" si="29"/>
        <v>0</v>
      </c>
      <c r="R216" s="47">
        <f t="shared" si="29"/>
        <v>0</v>
      </c>
      <c r="S216" s="47">
        <f t="shared" si="29"/>
        <v>0</v>
      </c>
      <c r="T216" s="47">
        <f t="shared" si="29"/>
        <v>0</v>
      </c>
      <c r="U216" s="47">
        <f t="shared" si="29"/>
        <v>0</v>
      </c>
      <c r="V216" s="46"/>
      <c r="W216" s="49">
        <f t="shared" si="27"/>
        <v>13</v>
      </c>
      <c r="X216" s="47">
        <f t="shared" si="30"/>
        <v>269868.05503124819</v>
      </c>
      <c r="Y216" s="47">
        <f t="shared" si="30"/>
        <v>0</v>
      </c>
      <c r="Z216" s="47">
        <f t="shared" si="30"/>
        <v>0</v>
      </c>
      <c r="AA216" s="47">
        <f t="shared" si="30"/>
        <v>0</v>
      </c>
      <c r="AB216" s="47">
        <f t="shared" si="30"/>
        <v>0</v>
      </c>
      <c r="AC216" s="47">
        <f t="shared" si="30"/>
        <v>0</v>
      </c>
      <c r="AD216" s="47">
        <f t="shared" si="30"/>
        <v>0</v>
      </c>
      <c r="AE216" s="47">
        <f t="shared" si="30"/>
        <v>0</v>
      </c>
    </row>
    <row r="217" spans="1:31" x14ac:dyDescent="0.2">
      <c r="A217" s="40"/>
      <c r="B217" s="40"/>
      <c r="C217" s="49">
        <f t="shared" si="25"/>
        <v>14</v>
      </c>
      <c r="D217" s="47">
        <f t="shared" si="28"/>
        <v>0</v>
      </c>
      <c r="E217" s="47">
        <f t="shared" si="28"/>
        <v>0</v>
      </c>
      <c r="F217" s="47">
        <f t="shared" si="28"/>
        <v>0</v>
      </c>
      <c r="G217" s="47">
        <f t="shared" si="28"/>
        <v>0</v>
      </c>
      <c r="H217" s="47">
        <f t="shared" si="28"/>
        <v>0</v>
      </c>
      <c r="I217" s="47">
        <f t="shared" si="28"/>
        <v>0</v>
      </c>
      <c r="J217" s="47">
        <f t="shared" si="28"/>
        <v>0</v>
      </c>
      <c r="K217" s="47">
        <f t="shared" si="28"/>
        <v>0</v>
      </c>
      <c r="L217" s="46"/>
      <c r="M217" s="49">
        <f t="shared" si="26"/>
        <v>14</v>
      </c>
      <c r="N217" s="47">
        <f t="shared" si="29"/>
        <v>0</v>
      </c>
      <c r="O217" s="47">
        <f t="shared" si="29"/>
        <v>0</v>
      </c>
      <c r="P217" s="47">
        <f t="shared" si="29"/>
        <v>502218.29619732959</v>
      </c>
      <c r="Q217" s="47">
        <f t="shared" si="29"/>
        <v>1318842.6288402411</v>
      </c>
      <c r="R217" s="47">
        <f t="shared" si="29"/>
        <v>0</v>
      </c>
      <c r="S217" s="47">
        <f t="shared" si="29"/>
        <v>0</v>
      </c>
      <c r="T217" s="47">
        <f t="shared" si="29"/>
        <v>0</v>
      </c>
      <c r="U217" s="47">
        <f t="shared" si="29"/>
        <v>0</v>
      </c>
      <c r="V217" s="46"/>
      <c r="W217" s="49">
        <f t="shared" si="27"/>
        <v>14</v>
      </c>
      <c r="X217" s="47">
        <f t="shared" si="30"/>
        <v>0</v>
      </c>
      <c r="Y217" s="47">
        <f t="shared" si="30"/>
        <v>0</v>
      </c>
      <c r="Z217" s="47">
        <f t="shared" si="30"/>
        <v>0</v>
      </c>
      <c r="AA217" s="47">
        <f t="shared" si="30"/>
        <v>0</v>
      </c>
      <c r="AB217" s="47">
        <f t="shared" si="30"/>
        <v>0</v>
      </c>
      <c r="AC217" s="47">
        <f t="shared" si="30"/>
        <v>236257.9975790598</v>
      </c>
      <c r="AD217" s="47">
        <f t="shared" si="30"/>
        <v>0</v>
      </c>
      <c r="AE217" s="47">
        <f t="shared" si="30"/>
        <v>0</v>
      </c>
    </row>
    <row r="218" spans="1:31" x14ac:dyDescent="0.2">
      <c r="A218" s="40"/>
      <c r="B218" s="40"/>
      <c r="C218" s="49">
        <f t="shared" si="25"/>
        <v>15</v>
      </c>
      <c r="D218" s="47">
        <f t="shared" si="28"/>
        <v>0</v>
      </c>
      <c r="E218" s="47">
        <f t="shared" si="28"/>
        <v>0</v>
      </c>
      <c r="F218" s="47">
        <f t="shared" si="28"/>
        <v>0</v>
      </c>
      <c r="G218" s="47">
        <f t="shared" si="28"/>
        <v>0</v>
      </c>
      <c r="H218" s="47">
        <f t="shared" si="28"/>
        <v>0</v>
      </c>
      <c r="I218" s="47">
        <f t="shared" si="28"/>
        <v>231579.77578510498</v>
      </c>
      <c r="J218" s="47">
        <f t="shared" si="28"/>
        <v>0</v>
      </c>
      <c r="K218" s="47">
        <f t="shared" si="28"/>
        <v>0</v>
      </c>
      <c r="L218" s="46"/>
      <c r="M218" s="49">
        <f t="shared" si="26"/>
        <v>15</v>
      </c>
      <c r="N218" s="47">
        <f t="shared" si="29"/>
        <v>0</v>
      </c>
      <c r="O218" s="47">
        <f t="shared" si="29"/>
        <v>0</v>
      </c>
      <c r="P218" s="47">
        <f t="shared" si="29"/>
        <v>0</v>
      </c>
      <c r="Q218" s="47">
        <f t="shared" si="29"/>
        <v>0</v>
      </c>
      <c r="R218" s="47">
        <f t="shared" si="29"/>
        <v>0</v>
      </c>
      <c r="S218" s="47">
        <f t="shared" si="29"/>
        <v>0</v>
      </c>
      <c r="T218" s="47">
        <f t="shared" si="29"/>
        <v>0</v>
      </c>
      <c r="U218" s="47">
        <f t="shared" si="29"/>
        <v>0</v>
      </c>
      <c r="V218" s="46"/>
      <c r="W218" s="49">
        <f t="shared" si="27"/>
        <v>15</v>
      </c>
      <c r="X218" s="47">
        <f t="shared" si="30"/>
        <v>259286.37723860124</v>
      </c>
      <c r="Y218" s="47">
        <f t="shared" si="30"/>
        <v>2229862.8442519708</v>
      </c>
      <c r="Z218" s="47">
        <f t="shared" si="30"/>
        <v>492273.70764300151</v>
      </c>
      <c r="AA218" s="47">
        <f t="shared" si="30"/>
        <v>1292727.7950895976</v>
      </c>
      <c r="AB218" s="47">
        <f t="shared" si="30"/>
        <v>1759443.2741190798</v>
      </c>
      <c r="AC218" s="47">
        <f t="shared" si="30"/>
        <v>0</v>
      </c>
      <c r="AD218" s="47">
        <f t="shared" si="30"/>
        <v>0</v>
      </c>
      <c r="AE218" s="47">
        <f t="shared" si="30"/>
        <v>0</v>
      </c>
    </row>
    <row r="219" spans="1:31" x14ac:dyDescent="0.2">
      <c r="A219" s="40"/>
      <c r="B219" s="40"/>
      <c r="C219" s="49">
        <f t="shared" si="25"/>
        <v>16</v>
      </c>
      <c r="D219" s="47">
        <f t="shared" si="28"/>
        <v>254152.16297579181</v>
      </c>
      <c r="E219" s="47">
        <f t="shared" si="28"/>
        <v>0</v>
      </c>
      <c r="F219" s="47">
        <f t="shared" si="28"/>
        <v>482526.03513546759</v>
      </c>
      <c r="G219" s="47">
        <f t="shared" si="28"/>
        <v>0</v>
      </c>
      <c r="H219" s="47">
        <f t="shared" si="28"/>
        <v>0</v>
      </c>
      <c r="I219" s="47">
        <f t="shared" si="28"/>
        <v>0</v>
      </c>
      <c r="J219" s="47">
        <f t="shared" si="28"/>
        <v>0</v>
      </c>
      <c r="K219" s="47">
        <f t="shared" si="28"/>
        <v>0</v>
      </c>
      <c r="L219" s="46"/>
      <c r="M219" s="49">
        <f t="shared" si="26"/>
        <v>16</v>
      </c>
      <c r="N219" s="47">
        <f t="shared" si="29"/>
        <v>254152.16297579181</v>
      </c>
      <c r="O219" s="47">
        <f t="shared" si="29"/>
        <v>2185708.6015918097</v>
      </c>
      <c r="P219" s="47">
        <f t="shared" si="29"/>
        <v>0</v>
      </c>
      <c r="Q219" s="47">
        <f t="shared" si="29"/>
        <v>0</v>
      </c>
      <c r="R219" s="47">
        <f t="shared" si="29"/>
        <v>1724603.9630500157</v>
      </c>
      <c r="S219" s="47">
        <f t="shared" si="29"/>
        <v>226994.18898923576</v>
      </c>
      <c r="T219" s="47">
        <f t="shared" si="29"/>
        <v>0</v>
      </c>
      <c r="U219" s="47">
        <f t="shared" si="29"/>
        <v>0</v>
      </c>
      <c r="V219" s="46"/>
      <c r="W219" s="49">
        <f t="shared" si="27"/>
        <v>16</v>
      </c>
      <c r="X219" s="47">
        <f t="shared" si="30"/>
        <v>0</v>
      </c>
      <c r="Y219" s="47">
        <f t="shared" si="30"/>
        <v>0</v>
      </c>
      <c r="Z219" s="47">
        <f t="shared" si="30"/>
        <v>0</v>
      </c>
      <c r="AA219" s="47">
        <f t="shared" si="30"/>
        <v>0</v>
      </c>
      <c r="AB219" s="47">
        <f t="shared" si="30"/>
        <v>0</v>
      </c>
      <c r="AC219" s="47">
        <f t="shared" si="30"/>
        <v>0</v>
      </c>
      <c r="AD219" s="47">
        <f t="shared" si="30"/>
        <v>0</v>
      </c>
      <c r="AE219" s="47">
        <f t="shared" si="30"/>
        <v>0</v>
      </c>
    </row>
    <row r="220" spans="1:31" x14ac:dyDescent="0.2">
      <c r="A220" s="40"/>
      <c r="B220" s="40"/>
      <c r="C220" s="49">
        <f t="shared" si="25"/>
        <v>17</v>
      </c>
      <c r="D220" s="47">
        <f t="shared" si="28"/>
        <v>0</v>
      </c>
      <c r="E220" s="47">
        <f t="shared" si="28"/>
        <v>0</v>
      </c>
      <c r="F220" s="47">
        <f t="shared" si="28"/>
        <v>0</v>
      </c>
      <c r="G220" s="47">
        <f t="shared" si="28"/>
        <v>1242039.2132207539</v>
      </c>
      <c r="H220" s="47">
        <f t="shared" si="28"/>
        <v>0</v>
      </c>
      <c r="I220" s="47">
        <f t="shared" si="28"/>
        <v>0</v>
      </c>
      <c r="J220" s="47">
        <f t="shared" si="28"/>
        <v>0</v>
      </c>
      <c r="K220" s="47">
        <f t="shared" si="28"/>
        <v>0</v>
      </c>
      <c r="L220" s="46"/>
      <c r="M220" s="49">
        <f t="shared" si="26"/>
        <v>17</v>
      </c>
      <c r="N220" s="47">
        <f t="shared" si="29"/>
        <v>0</v>
      </c>
      <c r="O220" s="47">
        <f t="shared" si="29"/>
        <v>0</v>
      </c>
      <c r="P220" s="47">
        <f t="shared" si="29"/>
        <v>0</v>
      </c>
      <c r="Q220" s="47">
        <f t="shared" si="29"/>
        <v>0</v>
      </c>
      <c r="R220" s="47">
        <f t="shared" si="29"/>
        <v>0</v>
      </c>
      <c r="S220" s="47">
        <f t="shared" si="29"/>
        <v>0</v>
      </c>
      <c r="T220" s="47">
        <f t="shared" si="29"/>
        <v>0</v>
      </c>
      <c r="U220" s="47">
        <f t="shared" si="29"/>
        <v>0</v>
      </c>
      <c r="V220" s="46"/>
      <c r="W220" s="49">
        <f t="shared" si="27"/>
        <v>17</v>
      </c>
      <c r="X220" s="47">
        <f t="shared" si="30"/>
        <v>249119.61296691341</v>
      </c>
      <c r="Y220" s="47">
        <f t="shared" si="30"/>
        <v>0</v>
      </c>
      <c r="Z220" s="47">
        <f t="shared" si="30"/>
        <v>0</v>
      </c>
      <c r="AA220" s="47">
        <f t="shared" si="30"/>
        <v>0</v>
      </c>
      <c r="AB220" s="47">
        <f t="shared" si="30"/>
        <v>0</v>
      </c>
      <c r="AC220" s="47">
        <f t="shared" si="30"/>
        <v>222499.4028955918</v>
      </c>
      <c r="AD220" s="47">
        <f t="shared" si="30"/>
        <v>0</v>
      </c>
      <c r="AE220" s="47">
        <f t="shared" si="30"/>
        <v>0</v>
      </c>
    </row>
    <row r="221" spans="1:31" x14ac:dyDescent="0.2">
      <c r="A221" s="40"/>
      <c r="B221" s="40"/>
      <c r="C221" s="49">
        <f t="shared" si="25"/>
        <v>18</v>
      </c>
      <c r="D221" s="47">
        <f t="shared" si="28"/>
        <v>0</v>
      </c>
      <c r="E221" s="47">
        <f t="shared" si="28"/>
        <v>2100005.7414738038</v>
      </c>
      <c r="F221" s="47">
        <f t="shared" si="28"/>
        <v>0</v>
      </c>
      <c r="G221" s="47">
        <f t="shared" si="28"/>
        <v>0</v>
      </c>
      <c r="H221" s="47">
        <f t="shared" si="28"/>
        <v>1656981.2744186989</v>
      </c>
      <c r="I221" s="47">
        <f t="shared" si="28"/>
        <v>0</v>
      </c>
      <c r="J221" s="47">
        <f t="shared" si="28"/>
        <v>0</v>
      </c>
      <c r="K221" s="47">
        <f t="shared" si="28"/>
        <v>0</v>
      </c>
      <c r="L221" s="46"/>
      <c r="M221" s="49">
        <f t="shared" si="26"/>
        <v>18</v>
      </c>
      <c r="N221" s="47">
        <f t="shared" si="29"/>
        <v>0</v>
      </c>
      <c r="O221" s="47">
        <f t="shared" si="29"/>
        <v>0</v>
      </c>
      <c r="P221" s="47">
        <f t="shared" si="29"/>
        <v>0</v>
      </c>
      <c r="Q221" s="47">
        <f t="shared" si="29"/>
        <v>0</v>
      </c>
      <c r="R221" s="47">
        <f t="shared" si="29"/>
        <v>0</v>
      </c>
      <c r="S221" s="47">
        <f t="shared" si="29"/>
        <v>0</v>
      </c>
      <c r="T221" s="47">
        <f t="shared" si="29"/>
        <v>0</v>
      </c>
      <c r="U221" s="47">
        <f t="shared" si="29"/>
        <v>0</v>
      </c>
      <c r="V221" s="46"/>
      <c r="W221" s="49">
        <f t="shared" si="27"/>
        <v>18</v>
      </c>
      <c r="X221" s="47">
        <f t="shared" si="30"/>
        <v>0</v>
      </c>
      <c r="Y221" s="47">
        <f t="shared" si="30"/>
        <v>2100005.7414738038</v>
      </c>
      <c r="Z221" s="47">
        <f t="shared" si="30"/>
        <v>463605.91867420019</v>
      </c>
      <c r="AA221" s="47">
        <f t="shared" si="30"/>
        <v>1217445.1889939492</v>
      </c>
      <c r="AB221" s="47">
        <f t="shared" si="30"/>
        <v>1656981.2744186989</v>
      </c>
      <c r="AC221" s="47">
        <f t="shared" si="30"/>
        <v>0</v>
      </c>
      <c r="AD221" s="47">
        <f t="shared" si="30"/>
        <v>0</v>
      </c>
      <c r="AE221" s="47">
        <f t="shared" si="30"/>
        <v>0</v>
      </c>
    </row>
    <row r="222" spans="1:31" x14ac:dyDescent="0.2">
      <c r="A222" s="40"/>
      <c r="B222" s="40"/>
      <c r="C222" s="49">
        <f t="shared" si="25"/>
        <v>19</v>
      </c>
      <c r="D222" s="47">
        <f t="shared" si="28"/>
        <v>0</v>
      </c>
      <c r="E222" s="47">
        <f t="shared" si="28"/>
        <v>0</v>
      </c>
      <c r="F222" s="47">
        <f t="shared" si="28"/>
        <v>0</v>
      </c>
      <c r="G222" s="47">
        <f t="shared" si="28"/>
        <v>0</v>
      </c>
      <c r="H222" s="47">
        <f t="shared" si="28"/>
        <v>0</v>
      </c>
      <c r="I222" s="47">
        <f t="shared" si="28"/>
        <v>0</v>
      </c>
      <c r="J222" s="47">
        <f t="shared" si="28"/>
        <v>0</v>
      </c>
      <c r="K222" s="47">
        <f t="shared" si="28"/>
        <v>0</v>
      </c>
      <c r="L222" s="46"/>
      <c r="M222" s="49">
        <f t="shared" si="26"/>
        <v>19</v>
      </c>
      <c r="N222" s="47">
        <f t="shared" si="29"/>
        <v>239351.49322432457</v>
      </c>
      <c r="O222" s="47">
        <f t="shared" si="29"/>
        <v>0</v>
      </c>
      <c r="P222" s="47">
        <f t="shared" si="29"/>
        <v>454425.9064216105</v>
      </c>
      <c r="Q222" s="47">
        <f t="shared" si="29"/>
        <v>1193338.159075561</v>
      </c>
      <c r="R222" s="47">
        <f t="shared" si="29"/>
        <v>0</v>
      </c>
      <c r="S222" s="47">
        <f t="shared" si="29"/>
        <v>0</v>
      </c>
      <c r="T222" s="47">
        <f t="shared" si="29"/>
        <v>0</v>
      </c>
      <c r="U222" s="47">
        <f t="shared" si="29"/>
        <v>0</v>
      </c>
      <c r="V222" s="46"/>
      <c r="W222" s="49">
        <f t="shared" si="27"/>
        <v>19</v>
      </c>
      <c r="X222" s="47">
        <f t="shared" si="30"/>
        <v>239351.49322432457</v>
      </c>
      <c r="Y222" s="47">
        <f t="shared" si="30"/>
        <v>0</v>
      </c>
      <c r="Z222" s="47">
        <f t="shared" si="30"/>
        <v>0</v>
      </c>
      <c r="AA222" s="47">
        <f t="shared" si="30"/>
        <v>0</v>
      </c>
      <c r="AB222" s="47">
        <f t="shared" si="30"/>
        <v>0</v>
      </c>
      <c r="AC222" s="47">
        <f t="shared" si="30"/>
        <v>213775.07651978245</v>
      </c>
      <c r="AD222" s="47">
        <f t="shared" si="30"/>
        <v>0</v>
      </c>
      <c r="AE222" s="47">
        <f t="shared" si="30"/>
        <v>0</v>
      </c>
    </row>
    <row r="223" spans="1:31" x14ac:dyDescent="0.2">
      <c r="A223" s="40"/>
      <c r="B223" s="40"/>
      <c r="C223" s="49">
        <f t="shared" si="25"/>
        <v>20</v>
      </c>
      <c r="D223" s="47">
        <f t="shared" si="28"/>
        <v>234612.01611247376</v>
      </c>
      <c r="E223" s="47">
        <f t="shared" si="28"/>
        <v>0</v>
      </c>
      <c r="F223" s="47">
        <f t="shared" si="28"/>
        <v>0</v>
      </c>
      <c r="G223" s="47">
        <f t="shared" si="28"/>
        <v>0</v>
      </c>
      <c r="H223" s="47">
        <f t="shared" si="28"/>
        <v>0</v>
      </c>
      <c r="I223" s="47">
        <f t="shared" si="28"/>
        <v>0</v>
      </c>
      <c r="J223" s="47">
        <f t="shared" si="28"/>
        <v>0</v>
      </c>
      <c r="K223" s="47">
        <f t="shared" si="28"/>
        <v>0</v>
      </c>
      <c r="L223" s="46"/>
      <c r="M223" s="49">
        <f t="shared" si="26"/>
        <v>20</v>
      </c>
      <c r="N223" s="47">
        <f t="shared" si="29"/>
        <v>0</v>
      </c>
      <c r="O223" s="47">
        <f t="shared" si="29"/>
        <v>0</v>
      </c>
      <c r="P223" s="47">
        <f t="shared" si="29"/>
        <v>0</v>
      </c>
      <c r="Q223" s="47">
        <f t="shared" si="29"/>
        <v>0</v>
      </c>
      <c r="R223" s="47">
        <f t="shared" si="29"/>
        <v>0</v>
      </c>
      <c r="S223" s="47">
        <f t="shared" si="29"/>
        <v>209542.04639074084</v>
      </c>
      <c r="T223" s="47">
        <f t="shared" si="29"/>
        <v>0</v>
      </c>
      <c r="U223" s="47">
        <f t="shared" si="29"/>
        <v>0</v>
      </c>
      <c r="V223" s="46"/>
      <c r="W223" s="49">
        <f t="shared" si="27"/>
        <v>20</v>
      </c>
      <c r="X223" s="47">
        <f t="shared" si="30"/>
        <v>0</v>
      </c>
      <c r="Y223" s="47">
        <f t="shared" si="30"/>
        <v>2017663.3385672742</v>
      </c>
      <c r="Z223" s="47">
        <f t="shared" si="30"/>
        <v>445427.6705906823</v>
      </c>
      <c r="AA223" s="47">
        <f t="shared" si="30"/>
        <v>1169708.4803321906</v>
      </c>
      <c r="AB223" s="47">
        <f t="shared" si="30"/>
        <v>1592010.1093346432</v>
      </c>
      <c r="AC223" s="47">
        <f t="shared" si="30"/>
        <v>0</v>
      </c>
      <c r="AD223" s="47">
        <f t="shared" si="30"/>
        <v>0</v>
      </c>
      <c r="AE223" s="47">
        <f t="shared" si="30"/>
        <v>0</v>
      </c>
    </row>
    <row r="224" spans="1:31" x14ac:dyDescent="0.2">
      <c r="A224" s="40"/>
      <c r="B224" s="40"/>
      <c r="C224" s="40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idden="1" x14ac:dyDescent="0.2">
      <c r="A225" s="40"/>
      <c r="B225" s="40"/>
      <c r="C225" s="40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idden="1" x14ac:dyDescent="0.2">
      <c r="A226" s="40"/>
      <c r="B226" s="40"/>
      <c r="C226" s="40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idden="1" x14ac:dyDescent="0.2">
      <c r="A227" s="40"/>
      <c r="B227" s="40"/>
      <c r="C227" s="48">
        <v>1</v>
      </c>
      <c r="D227" s="47">
        <f t="shared" ref="D227:K236" si="31">D156/(EXP((0.01*$C$3)*($C227)))</f>
        <v>0</v>
      </c>
      <c r="E227" s="47">
        <f t="shared" si="31"/>
        <v>0</v>
      </c>
      <c r="F227" s="47">
        <f t="shared" si="31"/>
        <v>0</v>
      </c>
      <c r="G227" s="47">
        <f t="shared" si="31"/>
        <v>0</v>
      </c>
      <c r="H227" s="47">
        <f t="shared" si="31"/>
        <v>0</v>
      </c>
      <c r="I227" s="47">
        <f t="shared" si="31"/>
        <v>0</v>
      </c>
      <c r="J227" s="47">
        <f t="shared" si="31"/>
        <v>0</v>
      </c>
      <c r="K227" s="47">
        <f t="shared" si="31"/>
        <v>0</v>
      </c>
      <c r="L227" s="46"/>
      <c r="M227" s="48">
        <v>1</v>
      </c>
      <c r="N227" s="47">
        <f t="shared" ref="N227:U228" si="32">N156/(EXP((0.01*$C$3)*($C227)))</f>
        <v>0</v>
      </c>
      <c r="O227" s="47">
        <f t="shared" si="32"/>
        <v>0</v>
      </c>
      <c r="P227" s="47">
        <f t="shared" si="32"/>
        <v>0</v>
      </c>
      <c r="Q227" s="47">
        <f t="shared" si="32"/>
        <v>0</v>
      </c>
      <c r="R227" s="47">
        <f t="shared" si="32"/>
        <v>0</v>
      </c>
      <c r="S227" s="47">
        <f t="shared" si="32"/>
        <v>0</v>
      </c>
      <c r="T227" s="47">
        <f t="shared" si="32"/>
        <v>0</v>
      </c>
      <c r="U227" s="47">
        <f t="shared" si="32"/>
        <v>0</v>
      </c>
      <c r="V227" s="46"/>
      <c r="W227" s="48">
        <v>1</v>
      </c>
      <c r="X227" s="47">
        <f t="shared" ref="X227:AE228" si="33">X156/(EXP((0.01*$C$3)*($C227)))</f>
        <v>0</v>
      </c>
      <c r="Y227" s="47">
        <f t="shared" si="33"/>
        <v>0</v>
      </c>
      <c r="Z227" s="47">
        <f t="shared" si="33"/>
        <v>0</v>
      </c>
      <c r="AA227" s="47">
        <f t="shared" si="33"/>
        <v>0</v>
      </c>
      <c r="AB227" s="47">
        <f t="shared" si="33"/>
        <v>0</v>
      </c>
      <c r="AC227" s="47">
        <f t="shared" si="33"/>
        <v>0</v>
      </c>
      <c r="AD227" s="47">
        <f t="shared" si="33"/>
        <v>0</v>
      </c>
      <c r="AE227" s="47">
        <f t="shared" si="33"/>
        <v>0</v>
      </c>
    </row>
    <row r="228" spans="1:31" hidden="1" x14ac:dyDescent="0.2">
      <c r="A228" s="40"/>
      <c r="B228" s="40" t="s">
        <v>27</v>
      </c>
      <c r="C228" s="48">
        <v>2</v>
      </c>
      <c r="D228" s="47">
        <f t="shared" si="31"/>
        <v>0</v>
      </c>
      <c r="E228" s="47">
        <f t="shared" si="31"/>
        <v>0</v>
      </c>
      <c r="F228" s="47">
        <f t="shared" si="31"/>
        <v>0</v>
      </c>
      <c r="G228" s="47">
        <f t="shared" si="31"/>
        <v>0</v>
      </c>
      <c r="H228" s="47">
        <f t="shared" si="31"/>
        <v>0</v>
      </c>
      <c r="I228" s="47">
        <f t="shared" si="31"/>
        <v>0</v>
      </c>
      <c r="J228" s="47">
        <f t="shared" si="31"/>
        <v>0</v>
      </c>
      <c r="K228" s="47">
        <f t="shared" si="31"/>
        <v>0</v>
      </c>
      <c r="L228" s="46"/>
      <c r="M228" s="48">
        <v>2</v>
      </c>
      <c r="N228" s="47">
        <f t="shared" si="32"/>
        <v>0</v>
      </c>
      <c r="O228" s="47">
        <f t="shared" si="32"/>
        <v>0</v>
      </c>
      <c r="P228" s="47">
        <f t="shared" si="32"/>
        <v>0</v>
      </c>
      <c r="Q228" s="47">
        <f t="shared" si="32"/>
        <v>0</v>
      </c>
      <c r="R228" s="47">
        <f t="shared" si="32"/>
        <v>0</v>
      </c>
      <c r="S228" s="47">
        <f t="shared" si="32"/>
        <v>0</v>
      </c>
      <c r="T228" s="47">
        <f t="shared" si="32"/>
        <v>0</v>
      </c>
      <c r="U228" s="47">
        <f t="shared" si="32"/>
        <v>0</v>
      </c>
      <c r="V228" s="46"/>
      <c r="W228" s="48">
        <v>2</v>
      </c>
      <c r="X228" s="47">
        <f t="shared" si="33"/>
        <v>0</v>
      </c>
      <c r="Y228" s="47">
        <f t="shared" si="33"/>
        <v>0</v>
      </c>
      <c r="Z228" s="47">
        <f t="shared" si="33"/>
        <v>0</v>
      </c>
      <c r="AA228" s="47">
        <f t="shared" si="33"/>
        <v>0</v>
      </c>
      <c r="AB228" s="47">
        <f t="shared" si="33"/>
        <v>0</v>
      </c>
      <c r="AC228" s="47">
        <f t="shared" si="33"/>
        <v>0</v>
      </c>
      <c r="AD228" s="47">
        <f t="shared" si="33"/>
        <v>0</v>
      </c>
      <c r="AE228" s="47">
        <f t="shared" si="33"/>
        <v>0</v>
      </c>
    </row>
    <row r="229" spans="1:31" hidden="1" x14ac:dyDescent="0.2">
      <c r="A229" s="40"/>
      <c r="B229" s="40"/>
      <c r="C229" s="49">
        <v>3</v>
      </c>
      <c r="D229" s="47">
        <f t="shared" si="31"/>
        <v>0</v>
      </c>
      <c r="E229" s="47">
        <f t="shared" si="31"/>
        <v>0</v>
      </c>
      <c r="F229" s="47">
        <f t="shared" si="31"/>
        <v>0</v>
      </c>
      <c r="G229" s="47">
        <f t="shared" si="31"/>
        <v>0</v>
      </c>
      <c r="H229" s="47">
        <f t="shared" si="31"/>
        <v>0</v>
      </c>
      <c r="I229" s="47">
        <f t="shared" si="31"/>
        <v>0</v>
      </c>
      <c r="J229" s="47">
        <f t="shared" si="31"/>
        <v>0</v>
      </c>
      <c r="K229" s="47">
        <f t="shared" si="31"/>
        <v>0</v>
      </c>
      <c r="L229" s="46"/>
      <c r="M229" s="49">
        <v>3</v>
      </c>
      <c r="N229" s="47">
        <f t="shared" ref="N229:U229" si="34">N158/(EXP((0.01*$C$3)*($C229)))</f>
        <v>329617.58675448707</v>
      </c>
      <c r="O229" s="47">
        <f t="shared" si="34"/>
        <v>2834711.2460885886</v>
      </c>
      <c r="P229" s="47">
        <f t="shared" si="34"/>
        <v>625802.53256673331</v>
      </c>
      <c r="Q229" s="47">
        <f t="shared" si="34"/>
        <v>1643379.111104514</v>
      </c>
      <c r="R229" s="47">
        <f t="shared" si="34"/>
        <v>2236690.7672625906</v>
      </c>
      <c r="S229" s="47">
        <f t="shared" si="34"/>
        <v>294395.59319843614</v>
      </c>
      <c r="T229" s="47">
        <f t="shared" si="34"/>
        <v>0</v>
      </c>
      <c r="U229" s="47">
        <f t="shared" si="34"/>
        <v>0</v>
      </c>
      <c r="V229" s="46"/>
      <c r="W229" s="49">
        <v>3</v>
      </c>
      <c r="X229" s="47">
        <f t="shared" ref="X229:AE229" si="35">X158/(EXP((0.01*$C$3)*($C229)))</f>
        <v>0</v>
      </c>
      <c r="Y229" s="47">
        <f t="shared" si="35"/>
        <v>0</v>
      </c>
      <c r="Z229" s="47">
        <f t="shared" si="35"/>
        <v>0</v>
      </c>
      <c r="AA229" s="47">
        <f t="shared" si="35"/>
        <v>0</v>
      </c>
      <c r="AB229" s="47">
        <f t="shared" si="35"/>
        <v>0</v>
      </c>
      <c r="AC229" s="47">
        <f t="shared" si="35"/>
        <v>0</v>
      </c>
      <c r="AD229" s="47">
        <f t="shared" si="35"/>
        <v>0</v>
      </c>
      <c r="AE229" s="47">
        <f t="shared" si="35"/>
        <v>0</v>
      </c>
    </row>
    <row r="230" spans="1:31" hidden="1" x14ac:dyDescent="0.2">
      <c r="A230" s="40"/>
      <c r="B230" s="40"/>
      <c r="C230" s="49">
        <v>4</v>
      </c>
      <c r="D230" s="47">
        <f t="shared" si="31"/>
        <v>0</v>
      </c>
      <c r="E230" s="47">
        <f t="shared" si="31"/>
        <v>0</v>
      </c>
      <c r="F230" s="47">
        <f t="shared" si="31"/>
        <v>0</v>
      </c>
      <c r="G230" s="47">
        <f t="shared" si="31"/>
        <v>0</v>
      </c>
      <c r="H230" s="47">
        <f t="shared" si="31"/>
        <v>0</v>
      </c>
      <c r="I230" s="47">
        <f t="shared" si="31"/>
        <v>0</v>
      </c>
      <c r="J230" s="47">
        <f t="shared" si="31"/>
        <v>0</v>
      </c>
      <c r="K230" s="47">
        <f t="shared" si="31"/>
        <v>0</v>
      </c>
      <c r="L230" s="46"/>
      <c r="M230" s="49">
        <v>4</v>
      </c>
      <c r="N230" s="47">
        <f t="shared" ref="N230:U230" si="36">N159/(EXP((0.01*$C$3)*($C230)))</f>
        <v>0</v>
      </c>
      <c r="O230" s="47">
        <f t="shared" si="36"/>
        <v>0</v>
      </c>
      <c r="P230" s="47">
        <f t="shared" si="36"/>
        <v>0</v>
      </c>
      <c r="Q230" s="47">
        <f t="shared" si="36"/>
        <v>0</v>
      </c>
      <c r="R230" s="47">
        <f t="shared" si="36"/>
        <v>0</v>
      </c>
      <c r="S230" s="47">
        <f t="shared" si="36"/>
        <v>0</v>
      </c>
      <c r="T230" s="47">
        <f t="shared" si="36"/>
        <v>0</v>
      </c>
      <c r="U230" s="47">
        <f t="shared" si="36"/>
        <v>0</v>
      </c>
      <c r="V230" s="46"/>
      <c r="W230" s="49">
        <v>4</v>
      </c>
      <c r="X230" s="47">
        <f t="shared" ref="X230:AE230" si="37">X159/(EXP((0.01*$C$3)*($C230)))</f>
        <v>0</v>
      </c>
      <c r="Y230" s="47">
        <f t="shared" si="37"/>
        <v>0</v>
      </c>
      <c r="Z230" s="47">
        <f t="shared" si="37"/>
        <v>0</v>
      </c>
      <c r="AA230" s="47">
        <f t="shared" si="37"/>
        <v>0</v>
      </c>
      <c r="AB230" s="47">
        <f t="shared" si="37"/>
        <v>0</v>
      </c>
      <c r="AC230" s="47">
        <f t="shared" si="37"/>
        <v>0</v>
      </c>
      <c r="AD230" s="47">
        <f t="shared" si="37"/>
        <v>0</v>
      </c>
      <c r="AE230" s="47">
        <f t="shared" si="37"/>
        <v>0</v>
      </c>
    </row>
    <row r="231" spans="1:31" hidden="1" x14ac:dyDescent="0.2">
      <c r="A231" s="40"/>
      <c r="B231" s="40"/>
      <c r="C231" s="49">
        <f>C230+1</f>
        <v>5</v>
      </c>
      <c r="D231" s="47">
        <f t="shared" si="31"/>
        <v>0</v>
      </c>
      <c r="E231" s="47">
        <f t="shared" si="31"/>
        <v>0</v>
      </c>
      <c r="F231" s="47">
        <f t="shared" si="31"/>
        <v>0</v>
      </c>
      <c r="G231" s="47">
        <f t="shared" si="31"/>
        <v>0</v>
      </c>
      <c r="H231" s="47">
        <f t="shared" si="31"/>
        <v>0</v>
      </c>
      <c r="I231" s="47">
        <f t="shared" si="31"/>
        <v>0</v>
      </c>
      <c r="J231" s="47">
        <f t="shared" si="31"/>
        <v>0</v>
      </c>
      <c r="K231" s="47">
        <f t="shared" si="31"/>
        <v>0</v>
      </c>
      <c r="L231" s="46"/>
      <c r="M231" s="49">
        <f>M230+1</f>
        <v>5</v>
      </c>
      <c r="N231" s="47">
        <f t="shared" ref="N231:U231" si="38">N160/(EXP((0.01*$C$3)*($C231)))</f>
        <v>316693.09631258581</v>
      </c>
      <c r="O231" s="47">
        <f t="shared" si="38"/>
        <v>0</v>
      </c>
      <c r="P231" s="47">
        <f t="shared" si="38"/>
        <v>0</v>
      </c>
      <c r="Q231" s="47">
        <f t="shared" si="38"/>
        <v>0</v>
      </c>
      <c r="R231" s="47">
        <f t="shared" si="38"/>
        <v>0</v>
      </c>
      <c r="S231" s="47">
        <f t="shared" si="38"/>
        <v>0</v>
      </c>
      <c r="T231" s="47">
        <f t="shared" si="38"/>
        <v>0</v>
      </c>
      <c r="U231" s="47">
        <f t="shared" si="38"/>
        <v>0</v>
      </c>
      <c r="V231" s="46"/>
      <c r="W231" s="49">
        <f>W230+1</f>
        <v>5</v>
      </c>
      <c r="X231" s="47">
        <f t="shared" ref="X231:AE231" si="39">X160/(EXP((0.01*$C$3)*($C231)))</f>
        <v>0</v>
      </c>
      <c r="Y231" s="47">
        <f t="shared" si="39"/>
        <v>0</v>
      </c>
      <c r="Z231" s="47">
        <f t="shared" si="39"/>
        <v>0</v>
      </c>
      <c r="AA231" s="47">
        <f t="shared" si="39"/>
        <v>0</v>
      </c>
      <c r="AB231" s="47">
        <f t="shared" si="39"/>
        <v>0</v>
      </c>
      <c r="AC231" s="47">
        <f t="shared" si="39"/>
        <v>0</v>
      </c>
      <c r="AD231" s="47">
        <f t="shared" si="39"/>
        <v>0</v>
      </c>
      <c r="AE231" s="47">
        <f t="shared" si="39"/>
        <v>0</v>
      </c>
    </row>
    <row r="232" spans="1:31" hidden="1" x14ac:dyDescent="0.2">
      <c r="A232" s="40"/>
      <c r="B232" s="40"/>
      <c r="C232" s="49">
        <f t="shared" ref="C232:C246" si="40">C231+1</f>
        <v>6</v>
      </c>
      <c r="D232" s="47">
        <f t="shared" si="31"/>
        <v>310422.15285100508</v>
      </c>
      <c r="E232" s="47">
        <f t="shared" si="31"/>
        <v>2669630.5145186442</v>
      </c>
      <c r="F232" s="47">
        <f t="shared" si="31"/>
        <v>589358.63019855111</v>
      </c>
      <c r="G232" s="47">
        <f t="shared" si="31"/>
        <v>1547676.1620714397</v>
      </c>
      <c r="H232" s="47">
        <f t="shared" si="31"/>
        <v>2106436.0372032491</v>
      </c>
      <c r="I232" s="47">
        <f t="shared" si="31"/>
        <v>277251.32851778343</v>
      </c>
      <c r="J232" s="47">
        <f t="shared" si="31"/>
        <v>0</v>
      </c>
      <c r="K232" s="47">
        <f t="shared" si="31"/>
        <v>0</v>
      </c>
      <c r="L232" s="46"/>
      <c r="M232" s="49">
        <f t="shared" ref="M232:M246" si="41">M231+1</f>
        <v>6</v>
      </c>
      <c r="N232" s="47">
        <f t="shared" ref="N232:U232" si="42">N161/(EXP((0.01*$C$3)*($C232)))</f>
        <v>0</v>
      </c>
      <c r="O232" s="47">
        <f t="shared" si="42"/>
        <v>0</v>
      </c>
      <c r="P232" s="47">
        <f t="shared" si="42"/>
        <v>0</v>
      </c>
      <c r="Q232" s="47">
        <f t="shared" si="42"/>
        <v>0</v>
      </c>
      <c r="R232" s="47">
        <f t="shared" si="42"/>
        <v>0</v>
      </c>
      <c r="S232" s="47">
        <f t="shared" si="42"/>
        <v>0</v>
      </c>
      <c r="T232" s="47">
        <f t="shared" si="42"/>
        <v>0</v>
      </c>
      <c r="U232" s="47">
        <f t="shared" si="42"/>
        <v>0</v>
      </c>
      <c r="V232" s="46"/>
      <c r="W232" s="49">
        <f t="shared" ref="W232:W246" si="43">W231+1</f>
        <v>6</v>
      </c>
      <c r="X232" s="47">
        <f t="shared" ref="X232:AE232" si="44">X161/(EXP((0.01*$C$3)*($C232)))</f>
        <v>0</v>
      </c>
      <c r="Y232" s="47">
        <f t="shared" si="44"/>
        <v>0</v>
      </c>
      <c r="Z232" s="47">
        <f t="shared" si="44"/>
        <v>0</v>
      </c>
      <c r="AA232" s="47">
        <f t="shared" si="44"/>
        <v>0</v>
      </c>
      <c r="AB232" s="47">
        <f t="shared" si="44"/>
        <v>0</v>
      </c>
      <c r="AC232" s="47">
        <f t="shared" si="44"/>
        <v>0</v>
      </c>
      <c r="AD232" s="47">
        <f t="shared" si="44"/>
        <v>0</v>
      </c>
      <c r="AE232" s="47">
        <f t="shared" si="44"/>
        <v>0</v>
      </c>
    </row>
    <row r="233" spans="1:31" hidden="1" x14ac:dyDescent="0.2">
      <c r="A233" s="40"/>
      <c r="B233" s="40"/>
      <c r="C233" s="49">
        <f t="shared" si="40"/>
        <v>7</v>
      </c>
      <c r="D233" s="47">
        <f t="shared" si="31"/>
        <v>0</v>
      </c>
      <c r="E233" s="47">
        <f t="shared" si="31"/>
        <v>0</v>
      </c>
      <c r="F233" s="47">
        <f t="shared" si="31"/>
        <v>0</v>
      </c>
      <c r="G233" s="47">
        <f t="shared" si="31"/>
        <v>0</v>
      </c>
      <c r="H233" s="47">
        <f t="shared" si="31"/>
        <v>0</v>
      </c>
      <c r="I233" s="47">
        <f t="shared" si="31"/>
        <v>0</v>
      </c>
      <c r="J233" s="47">
        <f t="shared" si="31"/>
        <v>0</v>
      </c>
      <c r="K233" s="47">
        <f t="shared" si="31"/>
        <v>0</v>
      </c>
      <c r="L233" s="46"/>
      <c r="M233" s="49">
        <f t="shared" si="41"/>
        <v>7</v>
      </c>
      <c r="N233" s="47">
        <f t="shared" ref="N233:U233" si="45">N162/(EXP((0.01*$C$3)*($C233)))</f>
        <v>304275.382389582</v>
      </c>
      <c r="O233" s="47">
        <f t="shared" si="45"/>
        <v>0</v>
      </c>
      <c r="P233" s="47">
        <f t="shared" si="45"/>
        <v>577688.54742250638</v>
      </c>
      <c r="Q233" s="47">
        <f t="shared" si="45"/>
        <v>1517030.1207709161</v>
      </c>
      <c r="R233" s="47">
        <f t="shared" si="45"/>
        <v>0</v>
      </c>
      <c r="S233" s="47">
        <f t="shared" si="45"/>
        <v>271761.38438566669</v>
      </c>
      <c r="T233" s="47">
        <f t="shared" si="45"/>
        <v>0</v>
      </c>
      <c r="U233" s="47">
        <f t="shared" si="45"/>
        <v>0</v>
      </c>
      <c r="V233" s="46"/>
      <c r="W233" s="49">
        <f t="shared" si="43"/>
        <v>7</v>
      </c>
      <c r="X233" s="47">
        <f t="shared" ref="X233:AE233" si="46">X162/(EXP((0.01*$C$3)*($C233)))</f>
        <v>0</v>
      </c>
      <c r="Y233" s="47">
        <f t="shared" si="46"/>
        <v>0</v>
      </c>
      <c r="Z233" s="47">
        <f t="shared" si="46"/>
        <v>0</v>
      </c>
      <c r="AA233" s="47">
        <f t="shared" si="46"/>
        <v>0</v>
      </c>
      <c r="AB233" s="47">
        <f t="shared" si="46"/>
        <v>0</v>
      </c>
      <c r="AC233" s="47">
        <f t="shared" si="46"/>
        <v>0</v>
      </c>
      <c r="AD233" s="47">
        <f t="shared" si="46"/>
        <v>0</v>
      </c>
      <c r="AE233" s="47">
        <f t="shared" si="46"/>
        <v>0</v>
      </c>
    </row>
    <row r="234" spans="1:31" hidden="1" x14ac:dyDescent="0.2">
      <c r="A234" s="40"/>
      <c r="B234" s="40"/>
      <c r="C234" s="49">
        <f t="shared" si="40"/>
        <v>8</v>
      </c>
      <c r="D234" s="47">
        <f t="shared" si="31"/>
        <v>0</v>
      </c>
      <c r="E234" s="47">
        <f t="shared" si="31"/>
        <v>0</v>
      </c>
      <c r="F234" s="47">
        <f t="shared" si="31"/>
        <v>0</v>
      </c>
      <c r="G234" s="47">
        <f t="shared" si="31"/>
        <v>0</v>
      </c>
      <c r="H234" s="47">
        <f t="shared" si="31"/>
        <v>0</v>
      </c>
      <c r="I234" s="47">
        <f t="shared" si="31"/>
        <v>0</v>
      </c>
      <c r="J234" s="47">
        <f t="shared" si="31"/>
        <v>0</v>
      </c>
      <c r="K234" s="47">
        <f t="shared" si="31"/>
        <v>0</v>
      </c>
      <c r="L234" s="46"/>
      <c r="M234" s="49">
        <f t="shared" si="41"/>
        <v>8</v>
      </c>
      <c r="N234" s="47">
        <f t="shared" ref="N234:U234" si="47">N163/(EXP((0.01*$C$3)*($C234)))</f>
        <v>0</v>
      </c>
      <c r="O234" s="47">
        <f t="shared" si="47"/>
        <v>2564952.8047882961</v>
      </c>
      <c r="P234" s="47">
        <f t="shared" si="47"/>
        <v>0</v>
      </c>
      <c r="Q234" s="47">
        <f t="shared" si="47"/>
        <v>0</v>
      </c>
      <c r="R234" s="47">
        <f t="shared" si="47"/>
        <v>2023841.4987947519</v>
      </c>
      <c r="S234" s="47">
        <f t="shared" si="47"/>
        <v>0</v>
      </c>
      <c r="T234" s="47">
        <f t="shared" si="47"/>
        <v>0</v>
      </c>
      <c r="U234" s="47">
        <f t="shared" si="47"/>
        <v>0</v>
      </c>
      <c r="V234" s="46"/>
      <c r="W234" s="49">
        <f t="shared" si="43"/>
        <v>8</v>
      </c>
      <c r="X234" s="47">
        <f t="shared" ref="X234:AE234" si="48">X163/(EXP((0.01*$C$3)*($C234)))</f>
        <v>0</v>
      </c>
      <c r="Y234" s="47">
        <f t="shared" si="48"/>
        <v>0</v>
      </c>
      <c r="Z234" s="47">
        <f t="shared" si="48"/>
        <v>0</v>
      </c>
      <c r="AA234" s="47">
        <f t="shared" si="48"/>
        <v>0</v>
      </c>
      <c r="AB234" s="47">
        <f t="shared" si="48"/>
        <v>0</v>
      </c>
      <c r="AC234" s="47">
        <f t="shared" si="48"/>
        <v>0</v>
      </c>
      <c r="AD234" s="47">
        <f t="shared" si="48"/>
        <v>0</v>
      </c>
      <c r="AE234" s="47">
        <f t="shared" si="48"/>
        <v>0</v>
      </c>
    </row>
    <row r="235" spans="1:31" hidden="1" x14ac:dyDescent="0.2">
      <c r="A235" s="40"/>
      <c r="B235" s="40"/>
      <c r="C235" s="49">
        <f t="shared" si="40"/>
        <v>9</v>
      </c>
      <c r="D235" s="47">
        <f t="shared" si="31"/>
        <v>292344.5739939452</v>
      </c>
      <c r="E235" s="47">
        <f t="shared" si="31"/>
        <v>0</v>
      </c>
      <c r="F235" s="47">
        <f t="shared" si="31"/>
        <v>0</v>
      </c>
      <c r="G235" s="47">
        <f t="shared" si="31"/>
        <v>0</v>
      </c>
      <c r="H235" s="47">
        <f t="shared" si="31"/>
        <v>0</v>
      </c>
      <c r="I235" s="47">
        <f t="shared" si="31"/>
        <v>0</v>
      </c>
      <c r="J235" s="47">
        <f t="shared" si="31"/>
        <v>0</v>
      </c>
      <c r="K235" s="47">
        <f t="shared" si="31"/>
        <v>0</v>
      </c>
      <c r="L235" s="46"/>
      <c r="M235" s="49">
        <f t="shared" si="41"/>
        <v>9</v>
      </c>
      <c r="N235" s="47">
        <f t="shared" ref="N235:U235" si="49">N164/(EXP((0.01*$C$3)*($C235)))</f>
        <v>292344.5739939452</v>
      </c>
      <c r="O235" s="47">
        <f t="shared" si="49"/>
        <v>0</v>
      </c>
      <c r="P235" s="47">
        <f t="shared" si="49"/>
        <v>0</v>
      </c>
      <c r="Q235" s="47">
        <f t="shared" si="49"/>
        <v>0</v>
      </c>
      <c r="R235" s="47">
        <f t="shared" si="49"/>
        <v>0</v>
      </c>
      <c r="S235" s="47">
        <f t="shared" si="49"/>
        <v>0</v>
      </c>
      <c r="T235" s="47">
        <f t="shared" si="49"/>
        <v>0</v>
      </c>
      <c r="U235" s="47">
        <f t="shared" si="49"/>
        <v>0</v>
      </c>
      <c r="V235" s="46"/>
      <c r="W235" s="49">
        <f t="shared" si="43"/>
        <v>9</v>
      </c>
      <c r="X235" s="47">
        <f t="shared" ref="X235:AE235" si="50">X164/(EXP((0.01*$C$3)*($C235)))</f>
        <v>0</v>
      </c>
      <c r="Y235" s="47">
        <f t="shared" si="50"/>
        <v>0</v>
      </c>
      <c r="Z235" s="47">
        <f t="shared" si="50"/>
        <v>0</v>
      </c>
      <c r="AA235" s="47">
        <f t="shared" si="50"/>
        <v>0</v>
      </c>
      <c r="AB235" s="47">
        <f t="shared" si="50"/>
        <v>0</v>
      </c>
      <c r="AC235" s="47">
        <f t="shared" si="50"/>
        <v>0</v>
      </c>
      <c r="AD235" s="47">
        <f t="shared" si="50"/>
        <v>0</v>
      </c>
      <c r="AE235" s="47">
        <f t="shared" si="50"/>
        <v>0</v>
      </c>
    </row>
    <row r="236" spans="1:31" hidden="1" x14ac:dyDescent="0.2">
      <c r="A236" s="40"/>
      <c r="B236" s="40"/>
      <c r="C236" s="49">
        <f t="shared" si="40"/>
        <v>10</v>
      </c>
      <c r="D236" s="47">
        <f t="shared" si="31"/>
        <v>0</v>
      </c>
      <c r="E236" s="47">
        <f t="shared" si="31"/>
        <v>0</v>
      </c>
      <c r="F236" s="47">
        <f t="shared" si="31"/>
        <v>0</v>
      </c>
      <c r="G236" s="47">
        <f t="shared" si="31"/>
        <v>0</v>
      </c>
      <c r="H236" s="47">
        <f t="shared" si="31"/>
        <v>0</v>
      </c>
      <c r="I236" s="47">
        <f t="shared" si="31"/>
        <v>0</v>
      </c>
      <c r="J236" s="47">
        <f t="shared" si="31"/>
        <v>0</v>
      </c>
      <c r="K236" s="47">
        <f t="shared" si="31"/>
        <v>0</v>
      </c>
      <c r="L236" s="46"/>
      <c r="M236" s="49">
        <f t="shared" si="41"/>
        <v>10</v>
      </c>
      <c r="N236" s="47">
        <f t="shared" ref="N236:U236" si="51">N165/(EXP((0.01*$C$3)*($C236)))</f>
        <v>0</v>
      </c>
      <c r="O236" s="47">
        <f t="shared" si="51"/>
        <v>0</v>
      </c>
      <c r="P236" s="47">
        <f t="shared" si="51"/>
        <v>0</v>
      </c>
      <c r="Q236" s="47">
        <f t="shared" si="51"/>
        <v>0</v>
      </c>
      <c r="R236" s="47">
        <f t="shared" si="51"/>
        <v>0</v>
      </c>
      <c r="S236" s="47">
        <f t="shared" si="51"/>
        <v>0</v>
      </c>
      <c r="T236" s="47">
        <f t="shared" si="51"/>
        <v>0</v>
      </c>
      <c r="U236" s="47">
        <f t="shared" si="51"/>
        <v>0</v>
      </c>
      <c r="V236" s="46"/>
      <c r="W236" s="49">
        <f t="shared" si="43"/>
        <v>10</v>
      </c>
      <c r="X236" s="47">
        <f t="shared" ref="X236:AE236" si="52">X165/(EXP((0.01*$C$3)*($C236)))</f>
        <v>286555.76357729366</v>
      </c>
      <c r="Y236" s="47">
        <f t="shared" si="52"/>
        <v>2464379.5667647254</v>
      </c>
      <c r="Z236" s="47">
        <f t="shared" si="52"/>
        <v>544046.58542031888</v>
      </c>
      <c r="AA236" s="47">
        <f t="shared" si="52"/>
        <v>1428685.1641210783</v>
      </c>
      <c r="AB236" s="47">
        <f t="shared" si="52"/>
        <v>1944485.5385602068</v>
      </c>
      <c r="AC236" s="47">
        <f t="shared" si="52"/>
        <v>255935.23341217713</v>
      </c>
      <c r="AD236" s="47">
        <f t="shared" si="52"/>
        <v>0</v>
      </c>
      <c r="AE236" s="47">
        <f t="shared" si="52"/>
        <v>0</v>
      </c>
    </row>
    <row r="237" spans="1:31" hidden="1" x14ac:dyDescent="0.2">
      <c r="A237" s="40"/>
      <c r="B237" s="40"/>
      <c r="C237" s="49">
        <f t="shared" si="40"/>
        <v>11</v>
      </c>
      <c r="D237" s="47">
        <f t="shared" ref="D237:K246" si="53">D166/(EXP((0.01*$C$3)*($C237)))</f>
        <v>0</v>
      </c>
      <c r="E237" s="47">
        <f t="shared" si="53"/>
        <v>0</v>
      </c>
      <c r="F237" s="47">
        <f t="shared" si="53"/>
        <v>0</v>
      </c>
      <c r="G237" s="47">
        <f t="shared" si="53"/>
        <v>0</v>
      </c>
      <c r="H237" s="47">
        <f t="shared" si="53"/>
        <v>0</v>
      </c>
      <c r="I237" s="47">
        <f t="shared" si="53"/>
        <v>0</v>
      </c>
      <c r="J237" s="47">
        <f t="shared" si="53"/>
        <v>0</v>
      </c>
      <c r="K237" s="47">
        <f t="shared" si="53"/>
        <v>0</v>
      </c>
      <c r="L237" s="46"/>
      <c r="M237" s="49">
        <f t="shared" si="41"/>
        <v>11</v>
      </c>
      <c r="N237" s="47">
        <f t="shared" ref="N237:U237" si="54">N166/(EXP((0.01*$C$3)*($C237)))</f>
        <v>280881.57928686746</v>
      </c>
      <c r="O237" s="47">
        <f t="shared" si="54"/>
        <v>0</v>
      </c>
      <c r="P237" s="47">
        <f t="shared" si="54"/>
        <v>533273.74124606699</v>
      </c>
      <c r="Q237" s="47">
        <f t="shared" si="54"/>
        <v>1400395.3024445251</v>
      </c>
      <c r="R237" s="47">
        <f t="shared" si="54"/>
        <v>0</v>
      </c>
      <c r="S237" s="47">
        <f t="shared" si="54"/>
        <v>250867.37624307079</v>
      </c>
      <c r="T237" s="47">
        <f t="shared" si="54"/>
        <v>0</v>
      </c>
      <c r="U237" s="47">
        <f t="shared" si="54"/>
        <v>0</v>
      </c>
      <c r="V237" s="46"/>
      <c r="W237" s="49">
        <f t="shared" si="43"/>
        <v>11</v>
      </c>
      <c r="X237" s="47">
        <f t="shared" ref="X237:AE237" si="55">X166/(EXP((0.01*$C$3)*($C237)))</f>
        <v>0</v>
      </c>
      <c r="Y237" s="47">
        <f t="shared" si="55"/>
        <v>0</v>
      </c>
      <c r="Z237" s="47">
        <f t="shared" si="55"/>
        <v>0</v>
      </c>
      <c r="AA237" s="47">
        <f t="shared" si="55"/>
        <v>0</v>
      </c>
      <c r="AB237" s="47">
        <f t="shared" si="55"/>
        <v>0</v>
      </c>
      <c r="AC237" s="47">
        <f t="shared" si="55"/>
        <v>0</v>
      </c>
      <c r="AD237" s="47">
        <f t="shared" si="55"/>
        <v>0</v>
      </c>
      <c r="AE237" s="47">
        <f t="shared" si="55"/>
        <v>0</v>
      </c>
    </row>
    <row r="238" spans="1:31" hidden="1" x14ac:dyDescent="0.2">
      <c r="A238" s="40"/>
      <c r="B238" s="40"/>
      <c r="C238" s="49">
        <f t="shared" si="40"/>
        <v>12</v>
      </c>
      <c r="D238" s="47">
        <f t="shared" si="53"/>
        <v>275319.75137329369</v>
      </c>
      <c r="E238" s="47">
        <f t="shared" si="53"/>
        <v>0</v>
      </c>
      <c r="F238" s="47">
        <f t="shared" si="53"/>
        <v>0</v>
      </c>
      <c r="G238" s="47">
        <f t="shared" si="53"/>
        <v>0</v>
      </c>
      <c r="H238" s="47">
        <f t="shared" si="53"/>
        <v>0</v>
      </c>
      <c r="I238" s="47">
        <f t="shared" si="53"/>
        <v>245899.86936940459</v>
      </c>
      <c r="J238" s="47">
        <f t="shared" si="53"/>
        <v>0</v>
      </c>
      <c r="K238" s="47">
        <f t="shared" si="53"/>
        <v>0</v>
      </c>
      <c r="L238" s="46"/>
      <c r="M238" s="49">
        <f t="shared" si="41"/>
        <v>12</v>
      </c>
      <c r="N238" s="47">
        <f t="shared" ref="N238:U238" si="56">N167/(EXP((0.01*$C$3)*($C238)))</f>
        <v>0</v>
      </c>
      <c r="O238" s="47">
        <f t="shared" si="56"/>
        <v>0</v>
      </c>
      <c r="P238" s="47">
        <f t="shared" si="56"/>
        <v>0</v>
      </c>
      <c r="Q238" s="47">
        <f t="shared" si="56"/>
        <v>0</v>
      </c>
      <c r="R238" s="47">
        <f t="shared" si="56"/>
        <v>0</v>
      </c>
      <c r="S238" s="47">
        <f t="shared" si="56"/>
        <v>0</v>
      </c>
      <c r="T238" s="47">
        <f t="shared" si="56"/>
        <v>0</v>
      </c>
      <c r="U238" s="47">
        <f t="shared" si="56"/>
        <v>0</v>
      </c>
      <c r="V238" s="46"/>
      <c r="W238" s="49">
        <f t="shared" si="43"/>
        <v>12</v>
      </c>
      <c r="X238" s="47">
        <f t="shared" ref="X238:AE238" si="57">X167/(EXP((0.01*$C$3)*($C238)))</f>
        <v>275319.75137329369</v>
      </c>
      <c r="Y238" s="47">
        <f t="shared" si="57"/>
        <v>0</v>
      </c>
      <c r="Z238" s="47">
        <f t="shared" si="57"/>
        <v>0</v>
      </c>
      <c r="AA238" s="47">
        <f t="shared" si="57"/>
        <v>0</v>
      </c>
      <c r="AB238" s="47">
        <f t="shared" si="57"/>
        <v>0</v>
      </c>
      <c r="AC238" s="47">
        <f t="shared" si="57"/>
        <v>0</v>
      </c>
      <c r="AD238" s="47">
        <f t="shared" si="57"/>
        <v>0</v>
      </c>
      <c r="AE238" s="47">
        <f t="shared" si="57"/>
        <v>0</v>
      </c>
    </row>
    <row r="239" spans="1:31" hidden="1" x14ac:dyDescent="0.2">
      <c r="A239" s="40"/>
      <c r="B239" s="40"/>
      <c r="C239" s="49">
        <f t="shared" si="40"/>
        <v>13</v>
      </c>
      <c r="D239" s="47">
        <f t="shared" si="53"/>
        <v>0</v>
      </c>
      <c r="E239" s="47">
        <f t="shared" si="53"/>
        <v>0</v>
      </c>
      <c r="F239" s="47">
        <f t="shared" si="53"/>
        <v>512363.7787664698</v>
      </c>
      <c r="G239" s="47">
        <f t="shared" si="53"/>
        <v>0</v>
      </c>
      <c r="H239" s="47">
        <f t="shared" si="53"/>
        <v>0</v>
      </c>
      <c r="I239" s="47">
        <f t="shared" si="53"/>
        <v>0</v>
      </c>
      <c r="J239" s="47">
        <f t="shared" si="53"/>
        <v>0</v>
      </c>
      <c r="K239" s="47">
        <f t="shared" si="53"/>
        <v>0</v>
      </c>
      <c r="L239" s="46"/>
      <c r="M239" s="49">
        <f t="shared" si="41"/>
        <v>13</v>
      </c>
      <c r="N239" s="47">
        <f t="shared" ref="N239:U239" si="58">N168/(EXP((0.01*$C$3)*($C239)))</f>
        <v>269868.05503124819</v>
      </c>
      <c r="O239" s="47">
        <f t="shared" si="58"/>
        <v>2320865.2732687346</v>
      </c>
      <c r="P239" s="47">
        <f t="shared" si="58"/>
        <v>0</v>
      </c>
      <c r="Q239" s="47">
        <f t="shared" si="58"/>
        <v>0</v>
      </c>
      <c r="R239" s="47">
        <f t="shared" si="58"/>
        <v>1831247.51628347</v>
      </c>
      <c r="S239" s="47">
        <f t="shared" si="58"/>
        <v>0</v>
      </c>
      <c r="T239" s="47">
        <f t="shared" si="58"/>
        <v>0</v>
      </c>
      <c r="U239" s="47">
        <f t="shared" si="58"/>
        <v>0</v>
      </c>
      <c r="V239" s="46"/>
      <c r="W239" s="49">
        <f t="shared" si="43"/>
        <v>13</v>
      </c>
      <c r="X239" s="47">
        <f t="shared" ref="X239:AE239" si="59">X168/(EXP((0.01*$C$3)*($C239)))</f>
        <v>0</v>
      </c>
      <c r="Y239" s="47">
        <f t="shared" si="59"/>
        <v>0</v>
      </c>
      <c r="Z239" s="47">
        <f t="shared" si="59"/>
        <v>0</v>
      </c>
      <c r="AA239" s="47">
        <f t="shared" si="59"/>
        <v>0</v>
      </c>
      <c r="AB239" s="47">
        <f t="shared" si="59"/>
        <v>0</v>
      </c>
      <c r="AC239" s="47">
        <f t="shared" si="59"/>
        <v>241030.72572219482</v>
      </c>
      <c r="AD239" s="47">
        <f t="shared" si="59"/>
        <v>0</v>
      </c>
      <c r="AE239" s="47">
        <f t="shared" si="59"/>
        <v>0</v>
      </c>
    </row>
    <row r="240" spans="1:31" hidden="1" x14ac:dyDescent="0.2">
      <c r="A240" s="40"/>
      <c r="B240" s="40"/>
      <c r="C240" s="49">
        <f t="shared" si="40"/>
        <v>14</v>
      </c>
      <c r="D240" s="47">
        <f t="shared" si="53"/>
        <v>0</v>
      </c>
      <c r="E240" s="47">
        <f t="shared" si="53"/>
        <v>0</v>
      </c>
      <c r="F240" s="47">
        <f t="shared" si="53"/>
        <v>0</v>
      </c>
      <c r="G240" s="47">
        <f t="shared" si="53"/>
        <v>1318842.6288402411</v>
      </c>
      <c r="H240" s="47">
        <f t="shared" si="53"/>
        <v>0</v>
      </c>
      <c r="I240" s="47">
        <f t="shared" si="53"/>
        <v>0</v>
      </c>
      <c r="J240" s="47">
        <f t="shared" si="53"/>
        <v>0</v>
      </c>
      <c r="K240" s="47">
        <f t="shared" si="53"/>
        <v>0</v>
      </c>
      <c r="L240" s="46"/>
      <c r="M240" s="49">
        <f t="shared" si="41"/>
        <v>14</v>
      </c>
      <c r="N240" s="47">
        <f t="shared" ref="N240:U240" si="60">N169/(EXP((0.01*$C$3)*($C240)))</f>
        <v>0</v>
      </c>
      <c r="O240" s="47">
        <f t="shared" si="60"/>
        <v>0</v>
      </c>
      <c r="P240" s="47">
        <f t="shared" si="60"/>
        <v>0</v>
      </c>
      <c r="Q240" s="47">
        <f t="shared" si="60"/>
        <v>0</v>
      </c>
      <c r="R240" s="47">
        <f t="shared" si="60"/>
        <v>0</v>
      </c>
      <c r="S240" s="47">
        <f t="shared" si="60"/>
        <v>0</v>
      </c>
      <c r="T240" s="47">
        <f t="shared" si="60"/>
        <v>0</v>
      </c>
      <c r="U240" s="47">
        <f t="shared" si="60"/>
        <v>0</v>
      </c>
      <c r="V240" s="46"/>
      <c r="W240" s="49">
        <f t="shared" si="43"/>
        <v>14</v>
      </c>
      <c r="X240" s="47">
        <f t="shared" ref="X240:AE240" si="61">X169/(EXP((0.01*$C$3)*($C240)))</f>
        <v>264524.30950950395</v>
      </c>
      <c r="Y240" s="47">
        <f t="shared" si="61"/>
        <v>2274909.0617817338</v>
      </c>
      <c r="Z240" s="47">
        <f t="shared" si="61"/>
        <v>502218.29619732959</v>
      </c>
      <c r="AA240" s="47">
        <f t="shared" si="61"/>
        <v>1318842.6288402411</v>
      </c>
      <c r="AB240" s="47">
        <f t="shared" si="61"/>
        <v>1794986.3859573482</v>
      </c>
      <c r="AC240" s="47">
        <f t="shared" si="61"/>
        <v>0</v>
      </c>
      <c r="AD240" s="47">
        <f t="shared" si="61"/>
        <v>0</v>
      </c>
      <c r="AE240" s="47">
        <f t="shared" si="61"/>
        <v>0</v>
      </c>
    </row>
    <row r="241" spans="1:31" hidden="1" x14ac:dyDescent="0.2">
      <c r="A241" s="40"/>
      <c r="B241" s="40"/>
      <c r="C241" s="49">
        <f t="shared" si="40"/>
        <v>15</v>
      </c>
      <c r="D241" s="47">
        <f t="shared" si="53"/>
        <v>259286.37723860124</v>
      </c>
      <c r="E241" s="47">
        <f t="shared" si="53"/>
        <v>2229862.8442519708</v>
      </c>
      <c r="F241" s="47">
        <f t="shared" si="53"/>
        <v>0</v>
      </c>
      <c r="G241" s="47">
        <f t="shared" si="53"/>
        <v>0</v>
      </c>
      <c r="H241" s="47">
        <f t="shared" si="53"/>
        <v>1759443.2741190798</v>
      </c>
      <c r="I241" s="47">
        <f t="shared" si="53"/>
        <v>0</v>
      </c>
      <c r="J241" s="47">
        <f t="shared" si="53"/>
        <v>0</v>
      </c>
      <c r="K241" s="47">
        <f t="shared" si="53"/>
        <v>0</v>
      </c>
      <c r="L241" s="46"/>
      <c r="M241" s="49">
        <f t="shared" si="41"/>
        <v>15</v>
      </c>
      <c r="N241" s="47">
        <f t="shared" ref="N241:U241" si="62">N170/(EXP((0.01*$C$3)*($C241)))</f>
        <v>259286.37723860124</v>
      </c>
      <c r="O241" s="47">
        <f t="shared" si="62"/>
        <v>0</v>
      </c>
      <c r="P241" s="47">
        <f t="shared" si="62"/>
        <v>492273.70764300151</v>
      </c>
      <c r="Q241" s="47">
        <f t="shared" si="62"/>
        <v>1292727.7950895976</v>
      </c>
      <c r="R241" s="47">
        <f t="shared" si="62"/>
        <v>0</v>
      </c>
      <c r="S241" s="47">
        <f t="shared" si="62"/>
        <v>231579.77578510498</v>
      </c>
      <c r="T241" s="47">
        <f t="shared" si="62"/>
        <v>0</v>
      </c>
      <c r="U241" s="47">
        <f t="shared" si="62"/>
        <v>0</v>
      </c>
      <c r="V241" s="46"/>
      <c r="W241" s="49">
        <f t="shared" si="43"/>
        <v>15</v>
      </c>
      <c r="X241" s="47">
        <f t="shared" ref="X241:AE241" si="63">X170/(EXP((0.01*$C$3)*($C241)))</f>
        <v>0</v>
      </c>
      <c r="Y241" s="47">
        <f t="shared" si="63"/>
        <v>0</v>
      </c>
      <c r="Z241" s="47">
        <f t="shared" si="63"/>
        <v>0</v>
      </c>
      <c r="AA241" s="47">
        <f t="shared" si="63"/>
        <v>0</v>
      </c>
      <c r="AB241" s="47">
        <f t="shared" si="63"/>
        <v>0</v>
      </c>
      <c r="AC241" s="47">
        <f t="shared" si="63"/>
        <v>0</v>
      </c>
      <c r="AD241" s="47">
        <f t="shared" si="63"/>
        <v>0</v>
      </c>
      <c r="AE241" s="47">
        <f t="shared" si="63"/>
        <v>0</v>
      </c>
    </row>
    <row r="242" spans="1:31" hidden="1" x14ac:dyDescent="0.2">
      <c r="A242" s="40"/>
      <c r="B242" s="40"/>
      <c r="C242" s="49">
        <f t="shared" si="40"/>
        <v>16</v>
      </c>
      <c r="D242" s="47">
        <f t="shared" si="53"/>
        <v>0</v>
      </c>
      <c r="E242" s="47">
        <f t="shared" si="53"/>
        <v>0</v>
      </c>
      <c r="F242" s="47">
        <f t="shared" si="53"/>
        <v>0</v>
      </c>
      <c r="G242" s="47">
        <f t="shared" si="53"/>
        <v>0</v>
      </c>
      <c r="H242" s="47">
        <f t="shared" si="53"/>
        <v>0</v>
      </c>
      <c r="I242" s="47">
        <f t="shared" si="53"/>
        <v>0</v>
      </c>
      <c r="J242" s="47">
        <f t="shared" si="53"/>
        <v>0</v>
      </c>
      <c r="K242" s="47">
        <f t="shared" si="53"/>
        <v>0</v>
      </c>
      <c r="L242" s="46"/>
      <c r="M242" s="49">
        <f t="shared" si="41"/>
        <v>16</v>
      </c>
      <c r="N242" s="47">
        <f t="shared" ref="N242:U242" si="64">N171/(EXP((0.01*$C$3)*($C242)))</f>
        <v>0</v>
      </c>
      <c r="O242" s="47">
        <f t="shared" si="64"/>
        <v>0</v>
      </c>
      <c r="P242" s="47">
        <f t="shared" si="64"/>
        <v>0</v>
      </c>
      <c r="Q242" s="47">
        <f t="shared" si="64"/>
        <v>0</v>
      </c>
      <c r="R242" s="47">
        <f t="shared" si="64"/>
        <v>0</v>
      </c>
      <c r="S242" s="47">
        <f t="shared" si="64"/>
        <v>0</v>
      </c>
      <c r="T242" s="47">
        <f t="shared" si="64"/>
        <v>0</v>
      </c>
      <c r="U242" s="47">
        <f t="shared" si="64"/>
        <v>0</v>
      </c>
      <c r="V242" s="46"/>
      <c r="W242" s="49">
        <f t="shared" si="43"/>
        <v>16</v>
      </c>
      <c r="X242" s="47">
        <f t="shared" ref="X242:AE242" si="65">X171/(EXP((0.01*$C$3)*($C242)))</f>
        <v>254152.16297579181</v>
      </c>
      <c r="Y242" s="47">
        <f t="shared" si="65"/>
        <v>0</v>
      </c>
      <c r="Z242" s="47">
        <f t="shared" si="65"/>
        <v>0</v>
      </c>
      <c r="AA242" s="47">
        <f t="shared" si="65"/>
        <v>0</v>
      </c>
      <c r="AB242" s="47">
        <f t="shared" si="65"/>
        <v>0</v>
      </c>
      <c r="AC242" s="47">
        <f t="shared" si="65"/>
        <v>226994.18898923576</v>
      </c>
      <c r="AD242" s="47">
        <f t="shared" si="65"/>
        <v>0</v>
      </c>
      <c r="AE242" s="47">
        <f t="shared" si="65"/>
        <v>0</v>
      </c>
    </row>
    <row r="243" spans="1:31" hidden="1" x14ac:dyDescent="0.2">
      <c r="A243" s="40"/>
      <c r="B243" s="40"/>
      <c r="C243" s="49">
        <f t="shared" si="40"/>
        <v>17</v>
      </c>
      <c r="D243" s="47">
        <f t="shared" si="53"/>
        <v>0</v>
      </c>
      <c r="E243" s="47">
        <f t="shared" si="53"/>
        <v>0</v>
      </c>
      <c r="F243" s="47">
        <f t="shared" si="53"/>
        <v>0</v>
      </c>
      <c r="G243" s="47">
        <f t="shared" si="53"/>
        <v>0</v>
      </c>
      <c r="H243" s="47">
        <f t="shared" si="53"/>
        <v>0</v>
      </c>
      <c r="I243" s="47">
        <f t="shared" si="53"/>
        <v>0</v>
      </c>
      <c r="J243" s="47">
        <f t="shared" si="53"/>
        <v>0</v>
      </c>
      <c r="K243" s="47">
        <f t="shared" si="53"/>
        <v>0</v>
      </c>
      <c r="L243" s="46"/>
      <c r="M243" s="49">
        <f t="shared" si="41"/>
        <v>17</v>
      </c>
      <c r="N243" s="47">
        <f t="shared" ref="N243:U243" si="66">N172/(EXP((0.01*$C$3)*($C243)))</f>
        <v>249119.61296691341</v>
      </c>
      <c r="O243" s="47">
        <f t="shared" si="66"/>
        <v>0</v>
      </c>
      <c r="P243" s="47">
        <f t="shared" si="66"/>
        <v>0</v>
      </c>
      <c r="Q243" s="47">
        <f t="shared" si="66"/>
        <v>0</v>
      </c>
      <c r="R243" s="47">
        <f t="shared" si="66"/>
        <v>0</v>
      </c>
      <c r="S243" s="47">
        <f t="shared" si="66"/>
        <v>0</v>
      </c>
      <c r="T243" s="47">
        <f t="shared" si="66"/>
        <v>0</v>
      </c>
      <c r="U243" s="47">
        <f t="shared" si="66"/>
        <v>0</v>
      </c>
      <c r="V243" s="46"/>
      <c r="W243" s="49">
        <f t="shared" si="43"/>
        <v>17</v>
      </c>
      <c r="X243" s="47">
        <f t="shared" ref="X243:AE243" si="67">X172/(EXP((0.01*$C$3)*($C243)))</f>
        <v>0</v>
      </c>
      <c r="Y243" s="47">
        <f t="shared" si="67"/>
        <v>2142428.6715154555</v>
      </c>
      <c r="Z243" s="47">
        <f t="shared" si="67"/>
        <v>472971.37947575416</v>
      </c>
      <c r="AA243" s="47">
        <f t="shared" si="67"/>
        <v>1242039.2132207539</v>
      </c>
      <c r="AB243" s="47">
        <f t="shared" si="67"/>
        <v>1690454.516561198</v>
      </c>
      <c r="AC243" s="47">
        <f t="shared" si="67"/>
        <v>0</v>
      </c>
      <c r="AD243" s="47">
        <f t="shared" si="67"/>
        <v>0</v>
      </c>
      <c r="AE243" s="47">
        <f t="shared" si="67"/>
        <v>0</v>
      </c>
    </row>
    <row r="244" spans="1:31" hidden="1" x14ac:dyDescent="0.2">
      <c r="A244" s="40"/>
      <c r="B244" s="40"/>
      <c r="C244" s="49">
        <f t="shared" si="40"/>
        <v>18</v>
      </c>
      <c r="D244" s="47">
        <f t="shared" si="53"/>
        <v>244186.71412486088</v>
      </c>
      <c r="E244" s="47">
        <f t="shared" si="53"/>
        <v>0</v>
      </c>
      <c r="F244" s="47">
        <f t="shared" si="53"/>
        <v>0</v>
      </c>
      <c r="G244" s="47">
        <f t="shared" si="53"/>
        <v>0</v>
      </c>
      <c r="H244" s="47">
        <f t="shared" si="53"/>
        <v>0</v>
      </c>
      <c r="I244" s="47">
        <f t="shared" si="53"/>
        <v>218093.61952980433</v>
      </c>
      <c r="J244" s="47">
        <f t="shared" si="53"/>
        <v>0</v>
      </c>
      <c r="K244" s="47">
        <f t="shared" si="53"/>
        <v>0</v>
      </c>
      <c r="L244" s="46"/>
      <c r="M244" s="49">
        <f t="shared" si="41"/>
        <v>18</v>
      </c>
      <c r="N244" s="47">
        <f t="shared" ref="N244:U244" si="68">N173/(EXP((0.01*$C$3)*($C244)))</f>
        <v>0</v>
      </c>
      <c r="O244" s="47">
        <f t="shared" si="68"/>
        <v>2100005.7414738038</v>
      </c>
      <c r="P244" s="47">
        <f t="shared" si="68"/>
        <v>0</v>
      </c>
      <c r="Q244" s="47">
        <f t="shared" si="68"/>
        <v>0</v>
      </c>
      <c r="R244" s="47">
        <f t="shared" si="68"/>
        <v>1656981.2744186989</v>
      </c>
      <c r="S244" s="47">
        <f t="shared" si="68"/>
        <v>0</v>
      </c>
      <c r="T244" s="47">
        <f t="shared" si="68"/>
        <v>0</v>
      </c>
      <c r="U244" s="47">
        <f t="shared" si="68"/>
        <v>0</v>
      </c>
      <c r="V244" s="46"/>
      <c r="W244" s="49">
        <f t="shared" si="43"/>
        <v>18</v>
      </c>
      <c r="X244" s="47">
        <f t="shared" ref="X244:AE244" si="69">X173/(EXP((0.01*$C$3)*($C244)))</f>
        <v>244186.71412486088</v>
      </c>
      <c r="Y244" s="47">
        <f t="shared" si="69"/>
        <v>0</v>
      </c>
      <c r="Z244" s="47">
        <f t="shared" si="69"/>
        <v>0</v>
      </c>
      <c r="AA244" s="47">
        <f t="shared" si="69"/>
        <v>0</v>
      </c>
      <c r="AB244" s="47">
        <f t="shared" si="69"/>
        <v>0</v>
      </c>
      <c r="AC244" s="47">
        <f t="shared" si="69"/>
        <v>218093.61952980433</v>
      </c>
      <c r="AD244" s="47">
        <f t="shared" si="69"/>
        <v>0</v>
      </c>
      <c r="AE244" s="47">
        <f t="shared" si="69"/>
        <v>0</v>
      </c>
    </row>
    <row r="245" spans="1:31" hidden="1" x14ac:dyDescent="0.2">
      <c r="A245" s="40"/>
      <c r="B245" s="40"/>
      <c r="C245" s="49">
        <f t="shared" si="40"/>
        <v>19</v>
      </c>
      <c r="D245" s="47">
        <f t="shared" si="53"/>
        <v>0</v>
      </c>
      <c r="E245" s="47">
        <f t="shared" si="53"/>
        <v>0</v>
      </c>
      <c r="F245" s="47">
        <f t="shared" si="53"/>
        <v>0</v>
      </c>
      <c r="G245" s="47">
        <f t="shared" si="53"/>
        <v>0</v>
      </c>
      <c r="H245" s="47">
        <f t="shared" si="53"/>
        <v>0</v>
      </c>
      <c r="I245" s="47">
        <f t="shared" si="53"/>
        <v>0</v>
      </c>
      <c r="J245" s="47">
        <f t="shared" si="53"/>
        <v>0</v>
      </c>
      <c r="K245" s="47">
        <f t="shared" si="53"/>
        <v>0</v>
      </c>
      <c r="L245" s="46"/>
      <c r="M245" s="49">
        <f t="shared" si="41"/>
        <v>19</v>
      </c>
      <c r="N245" s="47">
        <f t="shared" ref="N245:U245" si="70">N174/(EXP((0.01*$C$3)*($C245)))</f>
        <v>239351.49322432457</v>
      </c>
      <c r="O245" s="47">
        <f t="shared" si="70"/>
        <v>0</v>
      </c>
      <c r="P245" s="47">
        <f t="shared" si="70"/>
        <v>454425.9064216105</v>
      </c>
      <c r="Q245" s="47">
        <f t="shared" si="70"/>
        <v>1193338.159075561</v>
      </c>
      <c r="R245" s="47">
        <f t="shared" si="70"/>
        <v>0</v>
      </c>
      <c r="S245" s="47">
        <f t="shared" si="70"/>
        <v>213775.07651978245</v>
      </c>
      <c r="T245" s="47">
        <f t="shared" si="70"/>
        <v>0</v>
      </c>
      <c r="U245" s="47">
        <f t="shared" si="70"/>
        <v>0</v>
      </c>
      <c r="V245" s="46"/>
      <c r="W245" s="49">
        <f t="shared" si="43"/>
        <v>19</v>
      </c>
      <c r="X245" s="47">
        <f t="shared" ref="X245:AE245" si="71">X174/(EXP((0.01*$C$3)*($C245)))</f>
        <v>0</v>
      </c>
      <c r="Y245" s="47">
        <f t="shared" si="71"/>
        <v>2058422.8417291911</v>
      </c>
      <c r="Z245" s="47">
        <f t="shared" si="71"/>
        <v>454425.9064216105</v>
      </c>
      <c r="AA245" s="47">
        <f t="shared" si="71"/>
        <v>1193338.159075561</v>
      </c>
      <c r="AB245" s="47">
        <f t="shared" si="71"/>
        <v>1624170.8468793451</v>
      </c>
      <c r="AC245" s="47">
        <f t="shared" si="71"/>
        <v>0</v>
      </c>
      <c r="AD245" s="47">
        <f t="shared" si="71"/>
        <v>0</v>
      </c>
      <c r="AE245" s="47">
        <f t="shared" si="71"/>
        <v>0</v>
      </c>
    </row>
    <row r="246" spans="1:31" hidden="1" x14ac:dyDescent="0.2">
      <c r="A246" s="40"/>
      <c r="B246" s="40"/>
      <c r="C246" s="49">
        <f t="shared" si="40"/>
        <v>20</v>
      </c>
      <c r="D246" s="47">
        <f t="shared" si="53"/>
        <v>0</v>
      </c>
      <c r="E246" s="47">
        <f t="shared" si="53"/>
        <v>0</v>
      </c>
      <c r="F246" s="47">
        <f t="shared" si="53"/>
        <v>445427.6705906823</v>
      </c>
      <c r="G246" s="47">
        <f t="shared" si="53"/>
        <v>0</v>
      </c>
      <c r="H246" s="47">
        <f t="shared" si="53"/>
        <v>0</v>
      </c>
      <c r="I246" s="47">
        <f t="shared" si="53"/>
        <v>0</v>
      </c>
      <c r="J246" s="47">
        <f t="shared" si="53"/>
        <v>0</v>
      </c>
      <c r="K246" s="47">
        <f t="shared" si="53"/>
        <v>0</v>
      </c>
      <c r="L246" s="46"/>
      <c r="M246" s="49">
        <f t="shared" si="41"/>
        <v>20</v>
      </c>
      <c r="N246" s="47">
        <f t="shared" ref="N246:U246" si="72">N175/(EXP((0.01*$C$3)*($C246)))</f>
        <v>0</v>
      </c>
      <c r="O246" s="47">
        <f t="shared" si="72"/>
        <v>0</v>
      </c>
      <c r="P246" s="47">
        <f t="shared" si="72"/>
        <v>0</v>
      </c>
      <c r="Q246" s="47">
        <f t="shared" si="72"/>
        <v>0</v>
      </c>
      <c r="R246" s="47">
        <f t="shared" si="72"/>
        <v>0</v>
      </c>
      <c r="S246" s="47">
        <f t="shared" si="72"/>
        <v>0</v>
      </c>
      <c r="T246" s="47">
        <f t="shared" si="72"/>
        <v>0</v>
      </c>
      <c r="U246" s="47">
        <f t="shared" si="72"/>
        <v>0</v>
      </c>
      <c r="V246" s="46"/>
      <c r="W246" s="49">
        <f t="shared" si="43"/>
        <v>20</v>
      </c>
      <c r="X246" s="47">
        <f t="shared" ref="X246:AE246" si="73">X175/(EXP((0.01*$C$3)*($C246)))</f>
        <v>234612.01611247376</v>
      </c>
      <c r="Y246" s="47">
        <f t="shared" si="73"/>
        <v>0</v>
      </c>
      <c r="Z246" s="47">
        <f t="shared" si="73"/>
        <v>0</v>
      </c>
      <c r="AA246" s="47">
        <f t="shared" si="73"/>
        <v>0</v>
      </c>
      <c r="AB246" s="47">
        <f t="shared" si="73"/>
        <v>0</v>
      </c>
      <c r="AC246" s="47">
        <f t="shared" si="73"/>
        <v>209542.04639074084</v>
      </c>
      <c r="AD246" s="47">
        <f t="shared" si="73"/>
        <v>0</v>
      </c>
      <c r="AE246" s="47">
        <f t="shared" si="73"/>
        <v>0</v>
      </c>
    </row>
    <row r="247" spans="1:31" hidden="1" x14ac:dyDescent="0.2">
      <c r="A247" s="40"/>
      <c r="B247" s="40"/>
      <c r="C247" s="40"/>
      <c r="D247" s="46"/>
      <c r="E247" s="46"/>
      <c r="F247" s="46"/>
      <c r="G247" s="46"/>
      <c r="H247" s="46"/>
      <c r="I247" s="46"/>
      <c r="J247" s="46"/>
      <c r="K247" s="46"/>
      <c r="L247" s="46"/>
      <c r="M247" s="40"/>
      <c r="N247" s="46"/>
      <c r="O247" s="46"/>
      <c r="P247" s="46"/>
      <c r="Q247" s="46"/>
      <c r="R247" s="46"/>
      <c r="S247" s="46"/>
      <c r="T247" s="46"/>
      <c r="U247" s="46"/>
      <c r="V247" s="46"/>
      <c r="W247" s="40"/>
      <c r="X247" s="46"/>
      <c r="Y247" s="46"/>
      <c r="Z247" s="46"/>
      <c r="AA247" s="46"/>
      <c r="AB247" s="46"/>
      <c r="AC247" s="46"/>
      <c r="AD247" s="46"/>
      <c r="AE247" s="46"/>
    </row>
    <row r="248" spans="1:31" hidden="1" x14ac:dyDescent="0.2">
      <c r="A248" s="40"/>
      <c r="B248" s="40"/>
      <c r="C248" s="40"/>
      <c r="D248" s="46"/>
      <c r="E248" s="46"/>
      <c r="F248" s="46"/>
      <c r="G248" s="46"/>
      <c r="H248" s="46"/>
      <c r="I248" s="46"/>
      <c r="J248" s="46"/>
      <c r="K248" s="46"/>
      <c r="L248" s="46"/>
      <c r="M248" s="40"/>
      <c r="N248" s="46"/>
      <c r="O248" s="46"/>
      <c r="P248" s="46"/>
      <c r="Q248" s="46"/>
      <c r="R248" s="46"/>
      <c r="S248" s="46"/>
      <c r="T248" s="46"/>
      <c r="U248" s="46"/>
      <c r="V248" s="46"/>
      <c r="W248" s="40"/>
      <c r="X248" s="46"/>
      <c r="Y248" s="46"/>
      <c r="Z248" s="46"/>
      <c r="AA248" s="46"/>
      <c r="AB248" s="46"/>
      <c r="AC248" s="46"/>
      <c r="AD248" s="46"/>
      <c r="AE248" s="46"/>
    </row>
    <row r="249" spans="1:31" hidden="1" x14ac:dyDescent="0.2">
      <c r="A249" s="40"/>
      <c r="B249" s="40"/>
      <c r="C249" s="48">
        <v>1</v>
      </c>
      <c r="D249" s="47">
        <f t="shared" ref="D249:K249" si="74">D178/(EXP((0.01*$C$3)*($C249)))</f>
        <v>0</v>
      </c>
      <c r="E249" s="47">
        <f t="shared" si="74"/>
        <v>0</v>
      </c>
      <c r="F249" s="47">
        <f t="shared" si="74"/>
        <v>0</v>
      </c>
      <c r="G249" s="47">
        <f t="shared" si="74"/>
        <v>0</v>
      </c>
      <c r="H249" s="47">
        <f t="shared" si="74"/>
        <v>0</v>
      </c>
      <c r="I249" s="47">
        <f t="shared" si="74"/>
        <v>0</v>
      </c>
      <c r="J249" s="47">
        <f t="shared" si="74"/>
        <v>0</v>
      </c>
      <c r="K249" s="47">
        <f t="shared" si="74"/>
        <v>0</v>
      </c>
      <c r="L249" s="46"/>
      <c r="M249" s="48">
        <v>1</v>
      </c>
      <c r="N249" s="47">
        <f t="shared" ref="N249:U249" si="75">N178/(EXP((0.01*$C$3)*($C249)))</f>
        <v>0</v>
      </c>
      <c r="O249" s="47">
        <f t="shared" si="75"/>
        <v>0</v>
      </c>
      <c r="P249" s="47">
        <f t="shared" si="75"/>
        <v>0</v>
      </c>
      <c r="Q249" s="47">
        <f t="shared" si="75"/>
        <v>0</v>
      </c>
      <c r="R249" s="47">
        <f t="shared" si="75"/>
        <v>0</v>
      </c>
      <c r="S249" s="47">
        <f t="shared" si="75"/>
        <v>0</v>
      </c>
      <c r="T249" s="47">
        <f t="shared" si="75"/>
        <v>0</v>
      </c>
      <c r="U249" s="47">
        <f t="shared" si="75"/>
        <v>0</v>
      </c>
      <c r="V249" s="46"/>
      <c r="W249" s="48">
        <v>1</v>
      </c>
      <c r="X249" s="47">
        <f t="shared" ref="X249:AE249" si="76">X178/(EXP((0.01*$C$3)*($C249)))</f>
        <v>0</v>
      </c>
      <c r="Y249" s="47">
        <f t="shared" si="76"/>
        <v>0</v>
      </c>
      <c r="Z249" s="47">
        <f t="shared" si="76"/>
        <v>0</v>
      </c>
      <c r="AA249" s="47">
        <f t="shared" si="76"/>
        <v>0</v>
      </c>
      <c r="AB249" s="47">
        <f t="shared" si="76"/>
        <v>0</v>
      </c>
      <c r="AC249" s="47">
        <f t="shared" si="76"/>
        <v>0</v>
      </c>
      <c r="AD249" s="47">
        <f t="shared" si="76"/>
        <v>0</v>
      </c>
      <c r="AE249" s="47">
        <f t="shared" si="76"/>
        <v>0</v>
      </c>
    </row>
    <row r="250" spans="1:31" hidden="1" x14ac:dyDescent="0.2">
      <c r="A250" s="40"/>
      <c r="B250" s="40" t="s">
        <v>28</v>
      </c>
      <c r="C250" s="48">
        <v>2</v>
      </c>
      <c r="D250" s="47">
        <f>D179/(EXP((0.01*$C$3)*($C250)))</f>
        <v>0</v>
      </c>
      <c r="E250" s="47">
        <f>E179/(EXP((0.01*$C$3)*($C250)))</f>
        <v>0</v>
      </c>
      <c r="F250" s="47">
        <f t="shared" ref="F250:K250" si="77">F179/(EXP((0.01*$C$3)*($C250)))</f>
        <v>0</v>
      </c>
      <c r="G250" s="47">
        <f t="shared" si="77"/>
        <v>0</v>
      </c>
      <c r="H250" s="47">
        <f t="shared" si="77"/>
        <v>0</v>
      </c>
      <c r="I250" s="47">
        <f t="shared" si="77"/>
        <v>0</v>
      </c>
      <c r="J250" s="47">
        <f t="shared" si="77"/>
        <v>0</v>
      </c>
      <c r="K250" s="47">
        <f t="shared" si="77"/>
        <v>0</v>
      </c>
      <c r="L250" s="46"/>
      <c r="M250" s="48">
        <v>2</v>
      </c>
      <c r="N250" s="47">
        <f>N179/(EXP((0.01*$C$3)*($C250)))</f>
        <v>0</v>
      </c>
      <c r="O250" s="47">
        <f>O179/(EXP((0.01*$C$3)*($C250)))</f>
        <v>0</v>
      </c>
      <c r="P250" s="47">
        <f t="shared" ref="P250:U250" si="78">P179/(EXP((0.01*$C$3)*($C250)))</f>
        <v>0</v>
      </c>
      <c r="Q250" s="47">
        <f t="shared" si="78"/>
        <v>0</v>
      </c>
      <c r="R250" s="47">
        <f t="shared" si="78"/>
        <v>0</v>
      </c>
      <c r="S250" s="47">
        <f t="shared" si="78"/>
        <v>0</v>
      </c>
      <c r="T250" s="47">
        <f t="shared" si="78"/>
        <v>0</v>
      </c>
      <c r="U250" s="47">
        <f t="shared" si="78"/>
        <v>0</v>
      </c>
      <c r="V250" s="46"/>
      <c r="W250" s="48">
        <v>2</v>
      </c>
      <c r="X250" s="47">
        <f>X179/(EXP((0.01*$C$3)*($C250)))</f>
        <v>0</v>
      </c>
      <c r="Y250" s="47">
        <f>Y179/(EXP((0.01*$C$3)*($C250)))</f>
        <v>0</v>
      </c>
      <c r="Z250" s="47">
        <f t="shared" ref="Z250:AE250" si="79">Z179/(EXP((0.01*$C$3)*($C250)))</f>
        <v>0</v>
      </c>
      <c r="AA250" s="47">
        <f t="shared" si="79"/>
        <v>0</v>
      </c>
      <c r="AB250" s="47">
        <f t="shared" si="79"/>
        <v>0</v>
      </c>
      <c r="AC250" s="47">
        <f t="shared" si="79"/>
        <v>0</v>
      </c>
      <c r="AD250" s="47">
        <f t="shared" si="79"/>
        <v>0</v>
      </c>
      <c r="AE250" s="47">
        <f t="shared" si="79"/>
        <v>0</v>
      </c>
    </row>
    <row r="251" spans="1:31" hidden="1" x14ac:dyDescent="0.2">
      <c r="A251" s="40"/>
      <c r="B251" s="40"/>
      <c r="C251" s="49">
        <v>3</v>
      </c>
      <c r="D251" s="47">
        <f t="shared" ref="D251:K251" si="80">D180/(EXP((0.01*$C$3)*($C251)))</f>
        <v>0</v>
      </c>
      <c r="E251" s="47">
        <f t="shared" si="80"/>
        <v>0</v>
      </c>
      <c r="F251" s="47">
        <f t="shared" si="80"/>
        <v>0</v>
      </c>
      <c r="G251" s="47">
        <f t="shared" si="80"/>
        <v>0</v>
      </c>
      <c r="H251" s="47">
        <f t="shared" si="80"/>
        <v>0</v>
      </c>
      <c r="I251" s="47">
        <f t="shared" si="80"/>
        <v>0</v>
      </c>
      <c r="J251" s="47">
        <f t="shared" si="80"/>
        <v>0</v>
      </c>
      <c r="K251" s="47">
        <f t="shared" si="80"/>
        <v>0</v>
      </c>
      <c r="L251" s="46"/>
      <c r="M251" s="49">
        <v>3</v>
      </c>
      <c r="N251" s="47">
        <f t="shared" ref="N251:U251" si="81">N180/(EXP((0.01*$C$3)*($C251)))</f>
        <v>0</v>
      </c>
      <c r="O251" s="47">
        <f t="shared" si="81"/>
        <v>0</v>
      </c>
      <c r="P251" s="47">
        <f t="shared" si="81"/>
        <v>0</v>
      </c>
      <c r="Q251" s="47">
        <f t="shared" si="81"/>
        <v>0</v>
      </c>
      <c r="R251" s="47">
        <f t="shared" si="81"/>
        <v>0</v>
      </c>
      <c r="S251" s="47">
        <f t="shared" si="81"/>
        <v>0</v>
      </c>
      <c r="T251" s="47">
        <f t="shared" si="81"/>
        <v>0</v>
      </c>
      <c r="U251" s="47">
        <f t="shared" si="81"/>
        <v>0</v>
      </c>
      <c r="V251" s="46"/>
      <c r="W251" s="49">
        <v>3</v>
      </c>
      <c r="X251" s="47">
        <f t="shared" ref="X251:AE251" si="82">X180/(EXP((0.01*$C$3)*($C251)))</f>
        <v>0</v>
      </c>
      <c r="Y251" s="47">
        <f t="shared" si="82"/>
        <v>0</v>
      </c>
      <c r="Z251" s="47">
        <f t="shared" si="82"/>
        <v>0</v>
      </c>
      <c r="AA251" s="47">
        <f t="shared" si="82"/>
        <v>0</v>
      </c>
      <c r="AB251" s="47">
        <f t="shared" si="82"/>
        <v>0</v>
      </c>
      <c r="AC251" s="47">
        <f t="shared" si="82"/>
        <v>0</v>
      </c>
      <c r="AD251" s="47">
        <f t="shared" si="82"/>
        <v>0</v>
      </c>
      <c r="AE251" s="47">
        <f t="shared" si="82"/>
        <v>0</v>
      </c>
    </row>
    <row r="252" spans="1:31" hidden="1" x14ac:dyDescent="0.2">
      <c r="A252" s="40"/>
      <c r="B252" s="40"/>
      <c r="C252" s="49">
        <v>4</v>
      </c>
      <c r="D252" s="47">
        <f t="shared" ref="D252:K252" si="83">D181/(EXP((0.01*$C$3)*($C252)))</f>
        <v>0</v>
      </c>
      <c r="E252" s="47">
        <f t="shared" si="83"/>
        <v>0</v>
      </c>
      <c r="F252" s="47">
        <f t="shared" si="83"/>
        <v>0</v>
      </c>
      <c r="G252" s="47">
        <f t="shared" si="83"/>
        <v>0</v>
      </c>
      <c r="H252" s="47">
        <f t="shared" si="83"/>
        <v>0</v>
      </c>
      <c r="I252" s="47">
        <f t="shared" si="83"/>
        <v>0</v>
      </c>
      <c r="J252" s="47">
        <f t="shared" si="83"/>
        <v>0</v>
      </c>
      <c r="K252" s="47">
        <f t="shared" si="83"/>
        <v>0</v>
      </c>
      <c r="L252" s="46"/>
      <c r="M252" s="49">
        <v>4</v>
      </c>
      <c r="N252" s="47">
        <f t="shared" ref="N252:U252" si="84">N181/(EXP((0.01*$C$3)*($C252)))</f>
        <v>0</v>
      </c>
      <c r="O252" s="47">
        <f t="shared" si="84"/>
        <v>0</v>
      </c>
      <c r="P252" s="47">
        <f t="shared" si="84"/>
        <v>0</v>
      </c>
      <c r="Q252" s="47">
        <f t="shared" si="84"/>
        <v>0</v>
      </c>
      <c r="R252" s="47">
        <f t="shared" si="84"/>
        <v>0</v>
      </c>
      <c r="S252" s="47">
        <f t="shared" si="84"/>
        <v>0</v>
      </c>
      <c r="T252" s="47">
        <f t="shared" si="84"/>
        <v>0</v>
      </c>
      <c r="U252" s="47">
        <f t="shared" si="84"/>
        <v>0</v>
      </c>
      <c r="V252" s="46"/>
      <c r="W252" s="49">
        <v>4</v>
      </c>
      <c r="X252" s="47">
        <f t="shared" ref="X252:AE252" si="85">X181/(EXP((0.01*$C$3)*($C252)))</f>
        <v>0</v>
      </c>
      <c r="Y252" s="47">
        <f t="shared" si="85"/>
        <v>0</v>
      </c>
      <c r="Z252" s="47">
        <f t="shared" si="85"/>
        <v>0</v>
      </c>
      <c r="AA252" s="47">
        <f t="shared" si="85"/>
        <v>0</v>
      </c>
      <c r="AB252" s="47">
        <f t="shared" si="85"/>
        <v>0</v>
      </c>
      <c r="AC252" s="47">
        <f t="shared" si="85"/>
        <v>0</v>
      </c>
      <c r="AD252" s="47">
        <f t="shared" si="85"/>
        <v>0</v>
      </c>
      <c r="AE252" s="47">
        <f t="shared" si="85"/>
        <v>0</v>
      </c>
    </row>
    <row r="253" spans="1:31" hidden="1" x14ac:dyDescent="0.2">
      <c r="A253" s="40"/>
      <c r="B253" s="40"/>
      <c r="C253" s="49">
        <f>C252+1</f>
        <v>5</v>
      </c>
      <c r="D253" s="47">
        <f t="shared" ref="D253:K253" si="86">D182/(EXP((0.01*$C$3)*($C253)))</f>
        <v>0</v>
      </c>
      <c r="E253" s="47">
        <f t="shared" si="86"/>
        <v>0</v>
      </c>
      <c r="F253" s="47">
        <f t="shared" si="86"/>
        <v>0</v>
      </c>
      <c r="G253" s="47">
        <f t="shared" si="86"/>
        <v>0</v>
      </c>
      <c r="H253" s="47">
        <f t="shared" si="86"/>
        <v>0</v>
      </c>
      <c r="I253" s="47">
        <f t="shared" si="86"/>
        <v>0</v>
      </c>
      <c r="J253" s="47">
        <f t="shared" si="86"/>
        <v>0</v>
      </c>
      <c r="K253" s="47">
        <f t="shared" si="86"/>
        <v>0</v>
      </c>
      <c r="L253" s="46"/>
      <c r="M253" s="49">
        <f>M252+1</f>
        <v>5</v>
      </c>
      <c r="N253" s="47">
        <f t="shared" ref="N253:U253" si="87">N182/(EXP((0.01*$C$3)*($C253)))</f>
        <v>316693.09631258581</v>
      </c>
      <c r="O253" s="47">
        <f t="shared" si="87"/>
        <v>2723560.6282882383</v>
      </c>
      <c r="P253" s="47">
        <f t="shared" si="87"/>
        <v>601264.4642848951</v>
      </c>
      <c r="Q253" s="47">
        <f t="shared" si="87"/>
        <v>1578941.2944727493</v>
      </c>
      <c r="R253" s="47">
        <f t="shared" si="87"/>
        <v>2148988.8678354039</v>
      </c>
      <c r="S253" s="47">
        <f t="shared" si="87"/>
        <v>282852.17687804095</v>
      </c>
      <c r="T253" s="47">
        <f t="shared" si="87"/>
        <v>0</v>
      </c>
      <c r="U253" s="47">
        <f t="shared" si="87"/>
        <v>0</v>
      </c>
      <c r="V253" s="46"/>
      <c r="W253" s="49">
        <f>W252+1</f>
        <v>5</v>
      </c>
      <c r="X253" s="47">
        <f t="shared" ref="X253:AE253" si="88">X182/(EXP((0.01*$C$3)*($C253)))</f>
        <v>0</v>
      </c>
      <c r="Y253" s="47">
        <f t="shared" si="88"/>
        <v>0</v>
      </c>
      <c r="Z253" s="47">
        <f t="shared" si="88"/>
        <v>0</v>
      </c>
      <c r="AA253" s="47">
        <f t="shared" si="88"/>
        <v>0</v>
      </c>
      <c r="AB253" s="47">
        <f t="shared" si="88"/>
        <v>0</v>
      </c>
      <c r="AC253" s="47">
        <f t="shared" si="88"/>
        <v>0</v>
      </c>
      <c r="AD253" s="47">
        <f t="shared" si="88"/>
        <v>0</v>
      </c>
      <c r="AE253" s="47">
        <f t="shared" si="88"/>
        <v>0</v>
      </c>
    </row>
    <row r="254" spans="1:31" hidden="1" x14ac:dyDescent="0.2">
      <c r="A254" s="40"/>
      <c r="B254" s="40"/>
      <c r="C254" s="49">
        <f t="shared" ref="C254:C268" si="89">C253+1</f>
        <v>6</v>
      </c>
      <c r="D254" s="47">
        <f t="shared" ref="D254:K254" si="90">D183/(EXP((0.01*$C$3)*($C254)))</f>
        <v>0</v>
      </c>
      <c r="E254" s="47">
        <f t="shared" si="90"/>
        <v>0</v>
      </c>
      <c r="F254" s="47">
        <f t="shared" si="90"/>
        <v>0</v>
      </c>
      <c r="G254" s="47">
        <f t="shared" si="90"/>
        <v>0</v>
      </c>
      <c r="H254" s="47">
        <f t="shared" si="90"/>
        <v>0</v>
      </c>
      <c r="I254" s="47">
        <f t="shared" si="90"/>
        <v>0</v>
      </c>
      <c r="J254" s="47">
        <f t="shared" si="90"/>
        <v>0</v>
      </c>
      <c r="K254" s="47">
        <f t="shared" si="90"/>
        <v>0</v>
      </c>
      <c r="L254" s="46"/>
      <c r="M254" s="49">
        <f t="shared" ref="M254:M268" si="91">M253+1</f>
        <v>6</v>
      </c>
      <c r="N254" s="47">
        <f t="shared" ref="N254:U254" si="92">N183/(EXP((0.01*$C$3)*($C254)))</f>
        <v>0</v>
      </c>
      <c r="O254" s="47">
        <f t="shared" si="92"/>
        <v>0</v>
      </c>
      <c r="P254" s="47">
        <f t="shared" si="92"/>
        <v>0</v>
      </c>
      <c r="Q254" s="47">
        <f t="shared" si="92"/>
        <v>0</v>
      </c>
      <c r="R254" s="47">
        <f t="shared" si="92"/>
        <v>0</v>
      </c>
      <c r="S254" s="47">
        <f t="shared" si="92"/>
        <v>0</v>
      </c>
      <c r="T254" s="47">
        <f t="shared" si="92"/>
        <v>0</v>
      </c>
      <c r="U254" s="47">
        <f t="shared" si="92"/>
        <v>0</v>
      </c>
      <c r="V254" s="46"/>
      <c r="W254" s="49">
        <f t="shared" ref="W254:W268" si="93">W253+1</f>
        <v>6</v>
      </c>
      <c r="X254" s="47">
        <f t="shared" ref="X254:AE254" si="94">X183/(EXP((0.01*$C$3)*($C254)))</f>
        <v>0</v>
      </c>
      <c r="Y254" s="47">
        <f t="shared" si="94"/>
        <v>0</v>
      </c>
      <c r="Z254" s="47">
        <f t="shared" si="94"/>
        <v>0</v>
      </c>
      <c r="AA254" s="47">
        <f t="shared" si="94"/>
        <v>0</v>
      </c>
      <c r="AB254" s="47">
        <f t="shared" si="94"/>
        <v>0</v>
      </c>
      <c r="AC254" s="47">
        <f t="shared" si="94"/>
        <v>0</v>
      </c>
      <c r="AD254" s="47">
        <f t="shared" si="94"/>
        <v>0</v>
      </c>
      <c r="AE254" s="47">
        <f t="shared" si="94"/>
        <v>0</v>
      </c>
    </row>
    <row r="255" spans="1:31" hidden="1" x14ac:dyDescent="0.2">
      <c r="A255" s="40"/>
      <c r="B255" s="40"/>
      <c r="C255" s="49">
        <f t="shared" si="89"/>
        <v>7</v>
      </c>
      <c r="D255" s="47">
        <f t="shared" ref="D255:K255" si="95">D184/(EXP((0.01*$C$3)*($C255)))</f>
        <v>0</v>
      </c>
      <c r="E255" s="47">
        <f t="shared" si="95"/>
        <v>0</v>
      </c>
      <c r="F255" s="47">
        <f t="shared" si="95"/>
        <v>0</v>
      </c>
      <c r="G255" s="47">
        <f t="shared" si="95"/>
        <v>0</v>
      </c>
      <c r="H255" s="47">
        <f t="shared" si="95"/>
        <v>0</v>
      </c>
      <c r="I255" s="47">
        <f t="shared" si="95"/>
        <v>0</v>
      </c>
      <c r="J255" s="47">
        <f t="shared" si="95"/>
        <v>0</v>
      </c>
      <c r="K255" s="47">
        <f t="shared" si="95"/>
        <v>0</v>
      </c>
      <c r="L255" s="46"/>
      <c r="M255" s="49">
        <f t="shared" si="91"/>
        <v>7</v>
      </c>
      <c r="N255" s="47">
        <f t="shared" ref="N255:U255" si="96">N184/(EXP((0.01*$C$3)*($C255)))</f>
        <v>0</v>
      </c>
      <c r="O255" s="47">
        <f t="shared" si="96"/>
        <v>0</v>
      </c>
      <c r="P255" s="47">
        <f t="shared" si="96"/>
        <v>0</v>
      </c>
      <c r="Q255" s="47">
        <f t="shared" si="96"/>
        <v>0</v>
      </c>
      <c r="R255" s="47">
        <f t="shared" si="96"/>
        <v>0</v>
      </c>
      <c r="S255" s="47">
        <f t="shared" si="96"/>
        <v>0</v>
      </c>
      <c r="T255" s="47">
        <f t="shared" si="96"/>
        <v>0</v>
      </c>
      <c r="U255" s="47">
        <f t="shared" si="96"/>
        <v>0</v>
      </c>
      <c r="V255" s="46"/>
      <c r="W255" s="49">
        <f t="shared" si="93"/>
        <v>7</v>
      </c>
      <c r="X255" s="47">
        <f t="shared" ref="X255:AE255" si="97">X184/(EXP((0.01*$C$3)*($C255)))</f>
        <v>0</v>
      </c>
      <c r="Y255" s="47">
        <f t="shared" si="97"/>
        <v>0</v>
      </c>
      <c r="Z255" s="47">
        <f t="shared" si="97"/>
        <v>0</v>
      </c>
      <c r="AA255" s="47">
        <f t="shared" si="97"/>
        <v>0</v>
      </c>
      <c r="AB255" s="47">
        <f t="shared" si="97"/>
        <v>0</v>
      </c>
      <c r="AC255" s="47">
        <f t="shared" si="97"/>
        <v>0</v>
      </c>
      <c r="AD255" s="47">
        <f t="shared" si="97"/>
        <v>0</v>
      </c>
      <c r="AE255" s="47">
        <f t="shared" si="97"/>
        <v>0</v>
      </c>
    </row>
    <row r="256" spans="1:31" hidden="1" x14ac:dyDescent="0.2">
      <c r="A256" s="40"/>
      <c r="B256" s="40"/>
      <c r="C256" s="49">
        <f t="shared" si="89"/>
        <v>8</v>
      </c>
      <c r="D256" s="47">
        <f t="shared" ref="D256:K256" si="98">D185/(EXP((0.01*$C$3)*($C256)))</f>
        <v>0</v>
      </c>
      <c r="E256" s="47">
        <f t="shared" si="98"/>
        <v>0</v>
      </c>
      <c r="F256" s="47">
        <f t="shared" si="98"/>
        <v>0</v>
      </c>
      <c r="G256" s="47">
        <f t="shared" si="98"/>
        <v>0</v>
      </c>
      <c r="H256" s="47">
        <f t="shared" si="98"/>
        <v>0</v>
      </c>
      <c r="I256" s="47">
        <f t="shared" si="98"/>
        <v>0</v>
      </c>
      <c r="J256" s="47">
        <f t="shared" si="98"/>
        <v>0</v>
      </c>
      <c r="K256" s="47">
        <f t="shared" si="98"/>
        <v>0</v>
      </c>
      <c r="L256" s="46"/>
      <c r="M256" s="49">
        <f t="shared" si="91"/>
        <v>8</v>
      </c>
      <c r="N256" s="47">
        <f t="shared" ref="N256:U256" si="99">N185/(EXP((0.01*$C$3)*($C256)))</f>
        <v>298250.32613817393</v>
      </c>
      <c r="O256" s="47">
        <f t="shared" si="99"/>
        <v>0</v>
      </c>
      <c r="P256" s="47">
        <f t="shared" si="99"/>
        <v>0</v>
      </c>
      <c r="Q256" s="47">
        <f t="shared" si="99"/>
        <v>0</v>
      </c>
      <c r="R256" s="47">
        <f t="shared" si="99"/>
        <v>0</v>
      </c>
      <c r="S256" s="47">
        <f t="shared" si="99"/>
        <v>0</v>
      </c>
      <c r="T256" s="47">
        <f t="shared" si="99"/>
        <v>0</v>
      </c>
      <c r="U256" s="47">
        <f t="shared" si="99"/>
        <v>0</v>
      </c>
      <c r="V256" s="46"/>
      <c r="W256" s="49">
        <f t="shared" si="93"/>
        <v>8</v>
      </c>
      <c r="X256" s="47">
        <f t="shared" ref="X256:AE256" si="100">X185/(EXP((0.01*$C$3)*($C256)))</f>
        <v>0</v>
      </c>
      <c r="Y256" s="47">
        <f t="shared" si="100"/>
        <v>0</v>
      </c>
      <c r="Z256" s="47">
        <f t="shared" si="100"/>
        <v>0</v>
      </c>
      <c r="AA256" s="47">
        <f t="shared" si="100"/>
        <v>0</v>
      </c>
      <c r="AB256" s="47">
        <f t="shared" si="100"/>
        <v>0</v>
      </c>
      <c r="AC256" s="47">
        <f t="shared" si="100"/>
        <v>0</v>
      </c>
      <c r="AD256" s="47">
        <f t="shared" si="100"/>
        <v>0</v>
      </c>
      <c r="AE256" s="47">
        <f t="shared" si="100"/>
        <v>0</v>
      </c>
    </row>
    <row r="257" spans="1:31" hidden="1" x14ac:dyDescent="0.2">
      <c r="A257" s="40"/>
      <c r="B257" s="40"/>
      <c r="C257" s="49">
        <f t="shared" si="89"/>
        <v>9</v>
      </c>
      <c r="D257" s="47">
        <f t="shared" ref="D257:K257" si="101">D186/(EXP((0.01*$C$3)*($C257)))</f>
        <v>0</v>
      </c>
      <c r="E257" s="47">
        <f t="shared" si="101"/>
        <v>0</v>
      </c>
      <c r="F257" s="47">
        <f t="shared" si="101"/>
        <v>0</v>
      </c>
      <c r="G257" s="47">
        <f t="shared" si="101"/>
        <v>0</v>
      </c>
      <c r="H257" s="47">
        <f t="shared" si="101"/>
        <v>0</v>
      </c>
      <c r="I257" s="47">
        <f t="shared" si="101"/>
        <v>0</v>
      </c>
      <c r="J257" s="47">
        <f t="shared" si="101"/>
        <v>0</v>
      </c>
      <c r="K257" s="47">
        <f t="shared" si="101"/>
        <v>0</v>
      </c>
      <c r="L257" s="46"/>
      <c r="M257" s="49">
        <f t="shared" si="91"/>
        <v>9</v>
      </c>
      <c r="N257" s="47">
        <f t="shared" ref="N257:U257" si="102">N186/(EXP((0.01*$C$3)*($C257)))</f>
        <v>0</v>
      </c>
      <c r="O257" s="47">
        <f t="shared" si="102"/>
        <v>0</v>
      </c>
      <c r="P257" s="47">
        <f t="shared" si="102"/>
        <v>0</v>
      </c>
      <c r="Q257" s="47">
        <f t="shared" si="102"/>
        <v>0</v>
      </c>
      <c r="R257" s="47">
        <f t="shared" si="102"/>
        <v>0</v>
      </c>
      <c r="S257" s="47">
        <f t="shared" si="102"/>
        <v>0</v>
      </c>
      <c r="T257" s="47">
        <f t="shared" si="102"/>
        <v>0</v>
      </c>
      <c r="U257" s="47">
        <f t="shared" si="102"/>
        <v>0</v>
      </c>
      <c r="V257" s="46"/>
      <c r="W257" s="49">
        <f t="shared" si="93"/>
        <v>9</v>
      </c>
      <c r="X257" s="47">
        <f t="shared" ref="X257:AE257" si="103">X186/(EXP((0.01*$C$3)*($C257)))</f>
        <v>0</v>
      </c>
      <c r="Y257" s="47">
        <f t="shared" si="103"/>
        <v>0</v>
      </c>
      <c r="Z257" s="47">
        <f t="shared" si="103"/>
        <v>0</v>
      </c>
      <c r="AA257" s="47">
        <f t="shared" si="103"/>
        <v>0</v>
      </c>
      <c r="AB257" s="47">
        <f t="shared" si="103"/>
        <v>0</v>
      </c>
      <c r="AC257" s="47">
        <f t="shared" si="103"/>
        <v>0</v>
      </c>
      <c r="AD257" s="47">
        <f t="shared" si="103"/>
        <v>0</v>
      </c>
      <c r="AE257" s="47">
        <f t="shared" si="103"/>
        <v>0</v>
      </c>
    </row>
    <row r="258" spans="1:31" hidden="1" x14ac:dyDescent="0.2">
      <c r="A258" s="40"/>
      <c r="B258" s="40"/>
      <c r="C258" s="49">
        <f t="shared" si="89"/>
        <v>10</v>
      </c>
      <c r="D258" s="47">
        <f t="shared" ref="D258:K258" si="104">D187/(EXP((0.01*$C$3)*($C258)))</f>
        <v>286555.76357729366</v>
      </c>
      <c r="E258" s="47">
        <f t="shared" si="104"/>
        <v>2464379.5667647254</v>
      </c>
      <c r="F258" s="47">
        <f t="shared" si="104"/>
        <v>544046.58542031888</v>
      </c>
      <c r="G258" s="47">
        <f t="shared" si="104"/>
        <v>1428685.1641210783</v>
      </c>
      <c r="H258" s="47">
        <f t="shared" si="104"/>
        <v>1944485.5385602068</v>
      </c>
      <c r="I258" s="47">
        <f t="shared" si="104"/>
        <v>255935.23341217713</v>
      </c>
      <c r="J258" s="47">
        <f t="shared" si="104"/>
        <v>0</v>
      </c>
      <c r="K258" s="47">
        <f t="shared" si="104"/>
        <v>0</v>
      </c>
      <c r="L258" s="46"/>
      <c r="M258" s="49">
        <f t="shared" si="91"/>
        <v>10</v>
      </c>
      <c r="N258" s="47">
        <f t="shared" ref="N258:U258" si="105">N187/(EXP((0.01*$C$3)*($C258)))</f>
        <v>0</v>
      </c>
      <c r="O258" s="47">
        <f t="shared" si="105"/>
        <v>0</v>
      </c>
      <c r="P258" s="47">
        <f t="shared" si="105"/>
        <v>0</v>
      </c>
      <c r="Q258" s="47">
        <f t="shared" si="105"/>
        <v>0</v>
      </c>
      <c r="R258" s="47">
        <f t="shared" si="105"/>
        <v>0</v>
      </c>
      <c r="S258" s="47">
        <f t="shared" si="105"/>
        <v>255935.23341217713</v>
      </c>
      <c r="T258" s="47">
        <f t="shared" si="105"/>
        <v>0</v>
      </c>
      <c r="U258" s="47">
        <f t="shared" si="105"/>
        <v>0</v>
      </c>
      <c r="V258" s="46"/>
      <c r="W258" s="49">
        <f t="shared" si="93"/>
        <v>10</v>
      </c>
      <c r="X258" s="47">
        <f t="shared" ref="X258:AE258" si="106">X187/(EXP((0.01*$C$3)*($C258)))</f>
        <v>0</v>
      </c>
      <c r="Y258" s="47">
        <f t="shared" si="106"/>
        <v>0</v>
      </c>
      <c r="Z258" s="47">
        <f t="shared" si="106"/>
        <v>0</v>
      </c>
      <c r="AA258" s="47">
        <f t="shared" si="106"/>
        <v>0</v>
      </c>
      <c r="AB258" s="47">
        <f t="shared" si="106"/>
        <v>0</v>
      </c>
      <c r="AC258" s="47">
        <f t="shared" si="106"/>
        <v>0</v>
      </c>
      <c r="AD258" s="47">
        <f t="shared" si="106"/>
        <v>0</v>
      </c>
      <c r="AE258" s="47">
        <f t="shared" si="106"/>
        <v>0</v>
      </c>
    </row>
    <row r="259" spans="1:31" hidden="1" x14ac:dyDescent="0.2">
      <c r="A259" s="40"/>
      <c r="B259" s="40"/>
      <c r="C259" s="49">
        <f t="shared" si="89"/>
        <v>11</v>
      </c>
      <c r="D259" s="47">
        <f t="shared" ref="D259:K259" si="107">D188/(EXP((0.01*$C$3)*($C259)))</f>
        <v>0</v>
      </c>
      <c r="E259" s="47">
        <f t="shared" si="107"/>
        <v>0</v>
      </c>
      <c r="F259" s="47">
        <f t="shared" si="107"/>
        <v>0</v>
      </c>
      <c r="G259" s="47">
        <f t="shared" si="107"/>
        <v>0</v>
      </c>
      <c r="H259" s="47">
        <f t="shared" si="107"/>
        <v>0</v>
      </c>
      <c r="I259" s="47">
        <f t="shared" si="107"/>
        <v>0</v>
      </c>
      <c r="J259" s="47">
        <f t="shared" si="107"/>
        <v>0</v>
      </c>
      <c r="K259" s="47">
        <f t="shared" si="107"/>
        <v>0</v>
      </c>
      <c r="L259" s="46"/>
      <c r="M259" s="49">
        <f t="shared" si="91"/>
        <v>11</v>
      </c>
      <c r="N259" s="47">
        <f t="shared" ref="N259:U259" si="108">N188/(EXP((0.01*$C$3)*($C259)))</f>
        <v>280881.57928686746</v>
      </c>
      <c r="O259" s="47">
        <f t="shared" si="108"/>
        <v>0</v>
      </c>
      <c r="P259" s="47">
        <f t="shared" si="108"/>
        <v>533273.74124606699</v>
      </c>
      <c r="Q259" s="47">
        <f t="shared" si="108"/>
        <v>1400395.3024445251</v>
      </c>
      <c r="R259" s="47">
        <f t="shared" si="108"/>
        <v>0</v>
      </c>
      <c r="S259" s="47">
        <f t="shared" si="108"/>
        <v>0</v>
      </c>
      <c r="T259" s="47">
        <f t="shared" si="108"/>
        <v>0</v>
      </c>
      <c r="U259" s="47">
        <f t="shared" si="108"/>
        <v>0</v>
      </c>
      <c r="V259" s="46"/>
      <c r="W259" s="49">
        <f t="shared" si="93"/>
        <v>11</v>
      </c>
      <c r="X259" s="47">
        <f t="shared" ref="X259:AE259" si="109">X188/(EXP((0.01*$C$3)*($C259)))</f>
        <v>0</v>
      </c>
      <c r="Y259" s="47">
        <f t="shared" si="109"/>
        <v>0</v>
      </c>
      <c r="Z259" s="47">
        <f t="shared" si="109"/>
        <v>0</v>
      </c>
      <c r="AA259" s="47">
        <f t="shared" si="109"/>
        <v>0</v>
      </c>
      <c r="AB259" s="47">
        <f t="shared" si="109"/>
        <v>0</v>
      </c>
      <c r="AC259" s="47">
        <f t="shared" si="109"/>
        <v>0</v>
      </c>
      <c r="AD259" s="47">
        <f t="shared" si="109"/>
        <v>0</v>
      </c>
      <c r="AE259" s="47">
        <f t="shared" si="109"/>
        <v>0</v>
      </c>
    </row>
    <row r="260" spans="1:31" hidden="1" x14ac:dyDescent="0.2">
      <c r="A260" s="40"/>
      <c r="B260" s="40"/>
      <c r="C260" s="49">
        <f t="shared" si="89"/>
        <v>12</v>
      </c>
      <c r="D260" s="47">
        <f t="shared" ref="D260:K260" si="110">D189/(EXP((0.01*$C$3)*($C260)))</f>
        <v>0</v>
      </c>
      <c r="E260" s="47">
        <f t="shared" si="110"/>
        <v>0</v>
      </c>
      <c r="F260" s="47">
        <f t="shared" si="110"/>
        <v>0</v>
      </c>
      <c r="G260" s="47">
        <f t="shared" si="110"/>
        <v>0</v>
      </c>
      <c r="H260" s="47">
        <f t="shared" si="110"/>
        <v>0</v>
      </c>
      <c r="I260" s="47">
        <f t="shared" si="110"/>
        <v>0</v>
      </c>
      <c r="J260" s="47">
        <f t="shared" si="110"/>
        <v>0</v>
      </c>
      <c r="K260" s="47">
        <f t="shared" si="110"/>
        <v>0</v>
      </c>
      <c r="L260" s="46"/>
      <c r="M260" s="49">
        <f t="shared" si="91"/>
        <v>12</v>
      </c>
      <c r="N260" s="47">
        <f t="shared" ref="N260:U260" si="111">N189/(EXP((0.01*$C$3)*($C260)))</f>
        <v>0</v>
      </c>
      <c r="O260" s="47">
        <f t="shared" si="111"/>
        <v>2367749.8618103256</v>
      </c>
      <c r="P260" s="47">
        <f t="shared" si="111"/>
        <v>0</v>
      </c>
      <c r="Q260" s="47">
        <f t="shared" si="111"/>
        <v>0</v>
      </c>
      <c r="R260" s="47">
        <f t="shared" si="111"/>
        <v>1868241.1700330642</v>
      </c>
      <c r="S260" s="47">
        <f t="shared" si="111"/>
        <v>0</v>
      </c>
      <c r="T260" s="47">
        <f t="shared" si="111"/>
        <v>0</v>
      </c>
      <c r="U260" s="47">
        <f t="shared" si="111"/>
        <v>0</v>
      </c>
      <c r="V260" s="46"/>
      <c r="W260" s="49">
        <f t="shared" si="93"/>
        <v>12</v>
      </c>
      <c r="X260" s="47">
        <f t="shared" ref="X260:AE260" si="112">X189/(EXP((0.01*$C$3)*($C260)))</f>
        <v>0</v>
      </c>
      <c r="Y260" s="47">
        <f t="shared" si="112"/>
        <v>0</v>
      </c>
      <c r="Z260" s="47">
        <f t="shared" si="112"/>
        <v>0</v>
      </c>
      <c r="AA260" s="47">
        <f t="shared" si="112"/>
        <v>0</v>
      </c>
      <c r="AB260" s="47">
        <f t="shared" si="112"/>
        <v>0</v>
      </c>
      <c r="AC260" s="47">
        <f t="shared" si="112"/>
        <v>0</v>
      </c>
      <c r="AD260" s="47">
        <f t="shared" si="112"/>
        <v>0</v>
      </c>
      <c r="AE260" s="47">
        <f t="shared" si="112"/>
        <v>0</v>
      </c>
    </row>
    <row r="261" spans="1:31" hidden="1" x14ac:dyDescent="0.2">
      <c r="A261" s="40"/>
      <c r="B261" s="40"/>
      <c r="C261" s="49">
        <f t="shared" si="89"/>
        <v>13</v>
      </c>
      <c r="D261" s="47">
        <f t="shared" ref="D261:K261" si="113">D190/(EXP((0.01*$C$3)*($C261)))</f>
        <v>0</v>
      </c>
      <c r="E261" s="47">
        <f t="shared" si="113"/>
        <v>0</v>
      </c>
      <c r="F261" s="47">
        <f t="shared" si="113"/>
        <v>0</v>
      </c>
      <c r="G261" s="47">
        <f t="shared" si="113"/>
        <v>0</v>
      </c>
      <c r="H261" s="47">
        <f t="shared" si="113"/>
        <v>0</v>
      </c>
      <c r="I261" s="47">
        <f t="shared" si="113"/>
        <v>0</v>
      </c>
      <c r="J261" s="47">
        <f t="shared" si="113"/>
        <v>0</v>
      </c>
      <c r="K261" s="47">
        <f t="shared" si="113"/>
        <v>0</v>
      </c>
      <c r="L261" s="46"/>
      <c r="M261" s="49">
        <f t="shared" si="91"/>
        <v>13</v>
      </c>
      <c r="N261" s="47">
        <f t="shared" ref="N261:U261" si="114">N190/(EXP((0.01*$C$3)*($C261)))</f>
        <v>0</v>
      </c>
      <c r="O261" s="47">
        <f t="shared" si="114"/>
        <v>0</v>
      </c>
      <c r="P261" s="47">
        <f t="shared" si="114"/>
        <v>0</v>
      </c>
      <c r="Q261" s="47">
        <f t="shared" si="114"/>
        <v>0</v>
      </c>
      <c r="R261" s="47">
        <f t="shared" si="114"/>
        <v>0</v>
      </c>
      <c r="S261" s="47">
        <f t="shared" si="114"/>
        <v>0</v>
      </c>
      <c r="T261" s="47">
        <f t="shared" si="114"/>
        <v>0</v>
      </c>
      <c r="U261" s="47">
        <f t="shared" si="114"/>
        <v>0</v>
      </c>
      <c r="V261" s="46"/>
      <c r="W261" s="49">
        <f t="shared" si="93"/>
        <v>13</v>
      </c>
      <c r="X261" s="47">
        <f t="shared" ref="X261:AE261" si="115">X190/(EXP((0.01*$C$3)*($C261)))</f>
        <v>269868.05503124819</v>
      </c>
      <c r="Y261" s="47">
        <f t="shared" si="115"/>
        <v>2320865.2732687346</v>
      </c>
      <c r="Z261" s="47">
        <f t="shared" si="115"/>
        <v>512363.7787664698</v>
      </c>
      <c r="AA261" s="47">
        <f t="shared" si="115"/>
        <v>1345485.0172272231</v>
      </c>
      <c r="AB261" s="47">
        <f t="shared" si="115"/>
        <v>1831247.51628347</v>
      </c>
      <c r="AC261" s="47">
        <f t="shared" si="115"/>
        <v>241030.72572219482</v>
      </c>
      <c r="AD261" s="47">
        <f t="shared" si="115"/>
        <v>0</v>
      </c>
      <c r="AE261" s="47">
        <f t="shared" si="115"/>
        <v>0</v>
      </c>
    </row>
    <row r="262" spans="1:31" hidden="1" x14ac:dyDescent="0.2">
      <c r="A262" s="40"/>
      <c r="B262" s="40"/>
      <c r="C262" s="49">
        <f t="shared" si="89"/>
        <v>14</v>
      </c>
      <c r="D262" s="47">
        <f t="shared" ref="D262:K262" si="116">D191/(EXP((0.01*$C$3)*($C262)))</f>
        <v>264524.30950950395</v>
      </c>
      <c r="E262" s="47">
        <f t="shared" si="116"/>
        <v>0</v>
      </c>
      <c r="F262" s="47">
        <f t="shared" si="116"/>
        <v>0</v>
      </c>
      <c r="G262" s="47">
        <f t="shared" si="116"/>
        <v>0</v>
      </c>
      <c r="H262" s="47">
        <f t="shared" si="116"/>
        <v>0</v>
      </c>
      <c r="I262" s="47">
        <f t="shared" si="116"/>
        <v>0</v>
      </c>
      <c r="J262" s="47">
        <f t="shared" si="116"/>
        <v>0</v>
      </c>
      <c r="K262" s="47">
        <f t="shared" si="116"/>
        <v>0</v>
      </c>
      <c r="L262" s="46"/>
      <c r="M262" s="49">
        <f t="shared" si="91"/>
        <v>14</v>
      </c>
      <c r="N262" s="47">
        <f t="shared" ref="N262:U262" si="117">N191/(EXP((0.01*$C$3)*($C262)))</f>
        <v>264524.30950950395</v>
      </c>
      <c r="O262" s="47">
        <f t="shared" si="117"/>
        <v>0</v>
      </c>
      <c r="P262" s="47">
        <f t="shared" si="117"/>
        <v>0</v>
      </c>
      <c r="Q262" s="47">
        <f t="shared" si="117"/>
        <v>0</v>
      </c>
      <c r="R262" s="47">
        <f t="shared" si="117"/>
        <v>0</v>
      </c>
      <c r="S262" s="47">
        <f t="shared" si="117"/>
        <v>0</v>
      </c>
      <c r="T262" s="47">
        <f t="shared" si="117"/>
        <v>0</v>
      </c>
      <c r="U262" s="47">
        <f t="shared" si="117"/>
        <v>0</v>
      </c>
      <c r="V262" s="46"/>
      <c r="W262" s="49">
        <f t="shared" si="93"/>
        <v>14</v>
      </c>
      <c r="X262" s="47">
        <f t="shared" ref="X262:AE262" si="118">X191/(EXP((0.01*$C$3)*($C262)))</f>
        <v>0</v>
      </c>
      <c r="Y262" s="47">
        <f t="shared" si="118"/>
        <v>0</v>
      </c>
      <c r="Z262" s="47">
        <f t="shared" si="118"/>
        <v>0</v>
      </c>
      <c r="AA262" s="47">
        <f t="shared" si="118"/>
        <v>0</v>
      </c>
      <c r="AB262" s="47">
        <f t="shared" si="118"/>
        <v>0</v>
      </c>
      <c r="AC262" s="47">
        <f t="shared" si="118"/>
        <v>0</v>
      </c>
      <c r="AD262" s="47">
        <f t="shared" si="118"/>
        <v>0</v>
      </c>
      <c r="AE262" s="47">
        <f t="shared" si="118"/>
        <v>0</v>
      </c>
    </row>
    <row r="263" spans="1:31" hidden="1" x14ac:dyDescent="0.2">
      <c r="A263" s="40"/>
      <c r="B263" s="40"/>
      <c r="C263" s="49">
        <f t="shared" si="89"/>
        <v>15</v>
      </c>
      <c r="D263" s="47">
        <f t="shared" ref="D263:K263" si="119">D192/(EXP((0.01*$C$3)*($C263)))</f>
        <v>0</v>
      </c>
      <c r="E263" s="47">
        <f t="shared" si="119"/>
        <v>0</v>
      </c>
      <c r="F263" s="47">
        <f t="shared" si="119"/>
        <v>0</v>
      </c>
      <c r="G263" s="47">
        <f t="shared" si="119"/>
        <v>0</v>
      </c>
      <c r="H263" s="47">
        <f t="shared" si="119"/>
        <v>0</v>
      </c>
      <c r="I263" s="47">
        <f t="shared" si="119"/>
        <v>0</v>
      </c>
      <c r="J263" s="47">
        <f t="shared" si="119"/>
        <v>0</v>
      </c>
      <c r="K263" s="47">
        <f t="shared" si="119"/>
        <v>0</v>
      </c>
      <c r="L263" s="46"/>
      <c r="M263" s="49">
        <f t="shared" si="91"/>
        <v>15</v>
      </c>
      <c r="N263" s="47">
        <f t="shared" ref="N263:U263" si="120">N192/(EXP((0.01*$C$3)*($C263)))</f>
        <v>0</v>
      </c>
      <c r="O263" s="47">
        <f t="shared" si="120"/>
        <v>0</v>
      </c>
      <c r="P263" s="47">
        <f t="shared" si="120"/>
        <v>0</v>
      </c>
      <c r="Q263" s="47">
        <f t="shared" si="120"/>
        <v>0</v>
      </c>
      <c r="R263" s="47">
        <f t="shared" si="120"/>
        <v>0</v>
      </c>
      <c r="S263" s="47">
        <f t="shared" si="120"/>
        <v>231579.77578510498</v>
      </c>
      <c r="T263" s="47">
        <f t="shared" si="120"/>
        <v>0</v>
      </c>
      <c r="U263" s="47">
        <f t="shared" si="120"/>
        <v>0</v>
      </c>
      <c r="V263" s="46"/>
      <c r="W263" s="49">
        <f t="shared" si="93"/>
        <v>15</v>
      </c>
      <c r="X263" s="47">
        <f t="shared" ref="X263:AE263" si="121">X192/(EXP((0.01*$C$3)*($C263)))</f>
        <v>259286.37723860124</v>
      </c>
      <c r="Y263" s="47">
        <f t="shared" si="121"/>
        <v>0</v>
      </c>
      <c r="Z263" s="47">
        <f t="shared" si="121"/>
        <v>0</v>
      </c>
      <c r="AA263" s="47">
        <f t="shared" si="121"/>
        <v>0</v>
      </c>
      <c r="AB263" s="47">
        <f t="shared" si="121"/>
        <v>0</v>
      </c>
      <c r="AC263" s="47">
        <f t="shared" si="121"/>
        <v>0</v>
      </c>
      <c r="AD263" s="47">
        <f t="shared" si="121"/>
        <v>0</v>
      </c>
      <c r="AE263" s="47">
        <f t="shared" si="121"/>
        <v>0</v>
      </c>
    </row>
    <row r="264" spans="1:31" hidden="1" x14ac:dyDescent="0.2">
      <c r="A264" s="40"/>
      <c r="B264" s="40"/>
      <c r="C264" s="49">
        <f t="shared" si="89"/>
        <v>16</v>
      </c>
      <c r="D264" s="47">
        <f t="shared" ref="D264:K264" si="122">D193/(EXP((0.01*$C$3)*($C264)))</f>
        <v>0</v>
      </c>
      <c r="E264" s="47">
        <f t="shared" si="122"/>
        <v>0</v>
      </c>
      <c r="F264" s="47">
        <f t="shared" si="122"/>
        <v>0</v>
      </c>
      <c r="G264" s="47">
        <f t="shared" si="122"/>
        <v>0</v>
      </c>
      <c r="H264" s="47">
        <f t="shared" si="122"/>
        <v>0</v>
      </c>
      <c r="I264" s="47">
        <f t="shared" si="122"/>
        <v>0</v>
      </c>
      <c r="J264" s="47">
        <f t="shared" si="122"/>
        <v>0</v>
      </c>
      <c r="K264" s="47">
        <f t="shared" si="122"/>
        <v>0</v>
      </c>
      <c r="L264" s="46"/>
      <c r="M264" s="49">
        <f t="shared" si="91"/>
        <v>16</v>
      </c>
      <c r="N264" s="47">
        <f t="shared" ref="N264:U264" si="123">N193/(EXP((0.01*$C$3)*($C264)))</f>
        <v>0</v>
      </c>
      <c r="O264" s="47">
        <f t="shared" si="123"/>
        <v>0</v>
      </c>
      <c r="P264" s="47">
        <f t="shared" si="123"/>
        <v>0</v>
      </c>
      <c r="Q264" s="47">
        <f t="shared" si="123"/>
        <v>0</v>
      </c>
      <c r="R264" s="47">
        <f t="shared" si="123"/>
        <v>0</v>
      </c>
      <c r="S264" s="47">
        <f t="shared" si="123"/>
        <v>0</v>
      </c>
      <c r="T264" s="47">
        <f t="shared" si="123"/>
        <v>0</v>
      </c>
      <c r="U264" s="47">
        <f t="shared" si="123"/>
        <v>0</v>
      </c>
      <c r="V264" s="46"/>
      <c r="W264" s="49">
        <f t="shared" si="93"/>
        <v>16</v>
      </c>
      <c r="X264" s="47">
        <f t="shared" ref="X264:AE264" si="124">X193/(EXP((0.01*$C$3)*($C264)))</f>
        <v>0</v>
      </c>
      <c r="Y264" s="47">
        <f t="shared" si="124"/>
        <v>0</v>
      </c>
      <c r="Z264" s="47">
        <f t="shared" si="124"/>
        <v>0</v>
      </c>
      <c r="AA264" s="47">
        <f t="shared" si="124"/>
        <v>0</v>
      </c>
      <c r="AB264" s="47">
        <f t="shared" si="124"/>
        <v>0</v>
      </c>
      <c r="AC264" s="47">
        <f t="shared" si="124"/>
        <v>226994.18898923576</v>
      </c>
      <c r="AD264" s="47">
        <f t="shared" si="124"/>
        <v>0</v>
      </c>
      <c r="AE264" s="47">
        <f t="shared" si="124"/>
        <v>0</v>
      </c>
    </row>
    <row r="265" spans="1:31" hidden="1" x14ac:dyDescent="0.2">
      <c r="A265" s="40"/>
      <c r="B265" s="40"/>
      <c r="C265" s="49">
        <f t="shared" si="89"/>
        <v>17</v>
      </c>
      <c r="D265" s="47">
        <f t="shared" ref="D265:K265" si="125">D194/(EXP((0.01*$C$3)*($C265)))</f>
        <v>0</v>
      </c>
      <c r="E265" s="47">
        <f t="shared" si="125"/>
        <v>0</v>
      </c>
      <c r="F265" s="47">
        <f t="shared" si="125"/>
        <v>0</v>
      </c>
      <c r="G265" s="47">
        <f t="shared" si="125"/>
        <v>0</v>
      </c>
      <c r="H265" s="47">
        <f t="shared" si="125"/>
        <v>0</v>
      </c>
      <c r="I265" s="47">
        <f t="shared" si="125"/>
        <v>0</v>
      </c>
      <c r="J265" s="47">
        <f t="shared" si="125"/>
        <v>0</v>
      </c>
      <c r="K265" s="47">
        <f t="shared" si="125"/>
        <v>0</v>
      </c>
      <c r="L265" s="46"/>
      <c r="M265" s="49">
        <f t="shared" si="91"/>
        <v>17</v>
      </c>
      <c r="N265" s="47">
        <f t="shared" ref="N265:U265" si="126">N194/(EXP((0.01*$C$3)*($C265)))</f>
        <v>249119.61296691341</v>
      </c>
      <c r="O265" s="47">
        <f t="shared" si="126"/>
        <v>0</v>
      </c>
      <c r="P265" s="47">
        <f t="shared" si="126"/>
        <v>472971.37947575416</v>
      </c>
      <c r="Q265" s="47">
        <f t="shared" si="126"/>
        <v>1242039.2132207539</v>
      </c>
      <c r="R265" s="47">
        <f t="shared" si="126"/>
        <v>0</v>
      </c>
      <c r="S265" s="47">
        <f t="shared" si="126"/>
        <v>0</v>
      </c>
      <c r="T265" s="47">
        <f t="shared" si="126"/>
        <v>0</v>
      </c>
      <c r="U265" s="47">
        <f t="shared" si="126"/>
        <v>0</v>
      </c>
      <c r="V265" s="46"/>
      <c r="W265" s="49">
        <f t="shared" si="93"/>
        <v>17</v>
      </c>
      <c r="X265" s="47">
        <f t="shared" ref="X265:AE265" si="127">X194/(EXP((0.01*$C$3)*($C265)))</f>
        <v>249119.61296691341</v>
      </c>
      <c r="Y265" s="47">
        <f t="shared" si="127"/>
        <v>2142428.6715154555</v>
      </c>
      <c r="Z265" s="47">
        <f t="shared" si="127"/>
        <v>472971.37947575416</v>
      </c>
      <c r="AA265" s="47">
        <f t="shared" si="127"/>
        <v>1242039.2132207539</v>
      </c>
      <c r="AB265" s="47">
        <f t="shared" si="127"/>
        <v>1690454.516561198</v>
      </c>
      <c r="AC265" s="47">
        <f t="shared" si="127"/>
        <v>0</v>
      </c>
      <c r="AD265" s="47">
        <f t="shared" si="127"/>
        <v>0</v>
      </c>
      <c r="AE265" s="47">
        <f t="shared" si="127"/>
        <v>0</v>
      </c>
    </row>
    <row r="266" spans="1:31" hidden="1" x14ac:dyDescent="0.2">
      <c r="A266" s="40"/>
      <c r="B266" s="40"/>
      <c r="C266" s="49">
        <f t="shared" si="89"/>
        <v>18</v>
      </c>
      <c r="D266" s="47">
        <f t="shared" ref="D266:K266" si="128">D195/(EXP((0.01*$C$3)*($C266)))</f>
        <v>244186.71412486088</v>
      </c>
      <c r="E266" s="47">
        <f t="shared" si="128"/>
        <v>0</v>
      </c>
      <c r="F266" s="47">
        <f t="shared" si="128"/>
        <v>0</v>
      </c>
      <c r="G266" s="47">
        <f t="shared" si="128"/>
        <v>0</v>
      </c>
      <c r="H266" s="47">
        <f t="shared" si="128"/>
        <v>0</v>
      </c>
      <c r="I266" s="47">
        <f t="shared" si="128"/>
        <v>218093.61952980433</v>
      </c>
      <c r="J266" s="47">
        <f t="shared" si="128"/>
        <v>0</v>
      </c>
      <c r="K266" s="47">
        <f t="shared" si="128"/>
        <v>0</v>
      </c>
      <c r="L266" s="46"/>
      <c r="M266" s="49">
        <f t="shared" si="91"/>
        <v>18</v>
      </c>
      <c r="N266" s="47">
        <f t="shared" ref="N266:U266" si="129">N195/(EXP((0.01*$C$3)*($C266)))</f>
        <v>0</v>
      </c>
      <c r="O266" s="47">
        <f t="shared" si="129"/>
        <v>0</v>
      </c>
      <c r="P266" s="47">
        <f t="shared" si="129"/>
        <v>0</v>
      </c>
      <c r="Q266" s="47">
        <f t="shared" si="129"/>
        <v>0</v>
      </c>
      <c r="R266" s="47">
        <f t="shared" si="129"/>
        <v>0</v>
      </c>
      <c r="S266" s="47">
        <f t="shared" si="129"/>
        <v>0</v>
      </c>
      <c r="T266" s="47">
        <f t="shared" si="129"/>
        <v>0</v>
      </c>
      <c r="U266" s="47">
        <f t="shared" si="129"/>
        <v>0</v>
      </c>
      <c r="V266" s="46"/>
      <c r="W266" s="49">
        <f t="shared" si="93"/>
        <v>18</v>
      </c>
      <c r="X266" s="47">
        <f t="shared" ref="X266:AE266" si="130">X195/(EXP((0.01*$C$3)*($C266)))</f>
        <v>0</v>
      </c>
      <c r="Y266" s="47">
        <f t="shared" si="130"/>
        <v>0</v>
      </c>
      <c r="Z266" s="47">
        <f t="shared" si="130"/>
        <v>0</v>
      </c>
      <c r="AA266" s="47">
        <f t="shared" si="130"/>
        <v>0</v>
      </c>
      <c r="AB266" s="47">
        <f t="shared" si="130"/>
        <v>0</v>
      </c>
      <c r="AC266" s="47">
        <f t="shared" si="130"/>
        <v>0</v>
      </c>
      <c r="AD266" s="47">
        <f t="shared" si="130"/>
        <v>0</v>
      </c>
      <c r="AE266" s="47">
        <f t="shared" si="130"/>
        <v>0</v>
      </c>
    </row>
    <row r="267" spans="1:31" hidden="1" x14ac:dyDescent="0.2">
      <c r="A267" s="40"/>
      <c r="B267" s="40"/>
      <c r="C267" s="49">
        <f t="shared" si="89"/>
        <v>19</v>
      </c>
      <c r="D267" s="47">
        <f t="shared" ref="D267:K267" si="131">D196/(EXP((0.01*$C$3)*($C267)))</f>
        <v>0</v>
      </c>
      <c r="E267" s="47">
        <f t="shared" si="131"/>
        <v>0</v>
      </c>
      <c r="F267" s="47">
        <f t="shared" si="131"/>
        <v>0</v>
      </c>
      <c r="G267" s="47">
        <f t="shared" si="131"/>
        <v>0</v>
      </c>
      <c r="H267" s="47">
        <f t="shared" si="131"/>
        <v>0</v>
      </c>
      <c r="I267" s="47">
        <f t="shared" si="131"/>
        <v>0</v>
      </c>
      <c r="J267" s="47">
        <f t="shared" si="131"/>
        <v>0</v>
      </c>
      <c r="K267" s="47">
        <f t="shared" si="131"/>
        <v>0</v>
      </c>
      <c r="L267" s="46"/>
      <c r="M267" s="49">
        <f t="shared" si="91"/>
        <v>19</v>
      </c>
      <c r="N267" s="47">
        <f t="shared" ref="N267:U267" si="132">N196/(EXP((0.01*$C$3)*($C267)))</f>
        <v>0</v>
      </c>
      <c r="O267" s="47">
        <f t="shared" si="132"/>
        <v>2058422.8417291911</v>
      </c>
      <c r="P267" s="47">
        <f t="shared" si="132"/>
        <v>0</v>
      </c>
      <c r="Q267" s="47">
        <f t="shared" si="132"/>
        <v>0</v>
      </c>
      <c r="R267" s="47">
        <f t="shared" si="132"/>
        <v>1624170.8468793451</v>
      </c>
      <c r="S267" s="47">
        <f t="shared" si="132"/>
        <v>0</v>
      </c>
      <c r="T267" s="47">
        <f t="shared" si="132"/>
        <v>0</v>
      </c>
      <c r="U267" s="47">
        <f t="shared" si="132"/>
        <v>0</v>
      </c>
      <c r="V267" s="46"/>
      <c r="W267" s="49">
        <f t="shared" si="93"/>
        <v>19</v>
      </c>
      <c r="X267" s="47">
        <f t="shared" ref="X267:AE267" si="133">X196/(EXP((0.01*$C$3)*($C267)))</f>
        <v>239351.49322432457</v>
      </c>
      <c r="Y267" s="47">
        <f t="shared" si="133"/>
        <v>0</v>
      </c>
      <c r="Z267" s="47">
        <f t="shared" si="133"/>
        <v>0</v>
      </c>
      <c r="AA267" s="47">
        <f t="shared" si="133"/>
        <v>0</v>
      </c>
      <c r="AB267" s="47">
        <f t="shared" si="133"/>
        <v>0</v>
      </c>
      <c r="AC267" s="47">
        <f t="shared" si="133"/>
        <v>213775.07651978245</v>
      </c>
      <c r="AD267" s="47">
        <f t="shared" si="133"/>
        <v>0</v>
      </c>
      <c r="AE267" s="47">
        <f t="shared" si="133"/>
        <v>0</v>
      </c>
    </row>
    <row r="268" spans="1:31" hidden="1" x14ac:dyDescent="0.2">
      <c r="A268" s="40"/>
      <c r="B268" s="40"/>
      <c r="C268" s="49">
        <f t="shared" si="89"/>
        <v>20</v>
      </c>
      <c r="D268" s="47">
        <f t="shared" ref="D268:K268" si="134">D197/(EXP((0.01*$C$3)*($C268)))</f>
        <v>0</v>
      </c>
      <c r="E268" s="47">
        <f t="shared" si="134"/>
        <v>0</v>
      </c>
      <c r="F268" s="47">
        <f t="shared" si="134"/>
        <v>445427.6705906823</v>
      </c>
      <c r="G268" s="47">
        <f t="shared" si="134"/>
        <v>0</v>
      </c>
      <c r="H268" s="47">
        <f t="shared" si="134"/>
        <v>0</v>
      </c>
      <c r="I268" s="47">
        <f t="shared" si="134"/>
        <v>0</v>
      </c>
      <c r="J268" s="47">
        <f t="shared" si="134"/>
        <v>0</v>
      </c>
      <c r="K268" s="47">
        <f t="shared" si="134"/>
        <v>0</v>
      </c>
      <c r="L268" s="46"/>
      <c r="M268" s="49">
        <f t="shared" si="91"/>
        <v>20</v>
      </c>
      <c r="N268" s="47">
        <f t="shared" ref="N268:U268" si="135">N197/(EXP((0.01*$C$3)*($C268)))</f>
        <v>234612.01611247376</v>
      </c>
      <c r="O268" s="47">
        <f t="shared" si="135"/>
        <v>0</v>
      </c>
      <c r="P268" s="47">
        <f t="shared" si="135"/>
        <v>0</v>
      </c>
      <c r="Q268" s="47">
        <f t="shared" si="135"/>
        <v>0</v>
      </c>
      <c r="R268" s="47">
        <f t="shared" si="135"/>
        <v>0</v>
      </c>
      <c r="S268" s="47">
        <f t="shared" si="135"/>
        <v>209542.04639074084</v>
      </c>
      <c r="T268" s="47">
        <f t="shared" si="135"/>
        <v>0</v>
      </c>
      <c r="U268" s="47">
        <f t="shared" si="135"/>
        <v>0</v>
      </c>
      <c r="V268" s="46"/>
      <c r="W268" s="49">
        <f t="shared" si="93"/>
        <v>20</v>
      </c>
      <c r="X268" s="47">
        <f t="shared" ref="X268:AE268" si="136">X197/(EXP((0.01*$C$3)*($C268)))</f>
        <v>0</v>
      </c>
      <c r="Y268" s="47">
        <f t="shared" si="136"/>
        <v>2017663.3385672742</v>
      </c>
      <c r="Z268" s="47">
        <f t="shared" si="136"/>
        <v>445427.6705906823</v>
      </c>
      <c r="AA268" s="47">
        <f t="shared" si="136"/>
        <v>1169708.4803321906</v>
      </c>
      <c r="AB268" s="47">
        <f t="shared" si="136"/>
        <v>1592010.1093346432</v>
      </c>
      <c r="AC268" s="47">
        <f t="shared" si="136"/>
        <v>0</v>
      </c>
      <c r="AD268" s="47">
        <f t="shared" si="136"/>
        <v>0</v>
      </c>
      <c r="AE268" s="47">
        <f t="shared" si="136"/>
        <v>0</v>
      </c>
    </row>
    <row r="269" spans="1:31" hidden="1" x14ac:dyDescent="0.2">
      <c r="A269" s="40"/>
      <c r="B269" s="40"/>
      <c r="C269" s="40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x14ac:dyDescent="0.2">
      <c r="A270" s="40"/>
      <c r="B270" s="40"/>
      <c r="C270" s="40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x14ac:dyDescent="0.2">
      <c r="A271" s="40"/>
      <c r="B271" s="40"/>
      <c r="C271" s="40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x14ac:dyDescent="0.2">
      <c r="A272" s="40"/>
      <c r="B272" s="40"/>
      <c r="C272" s="40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67.5" x14ac:dyDescent="0.2">
      <c r="A273" s="56"/>
      <c r="B273" s="56"/>
      <c r="C273" s="56"/>
      <c r="D273" s="66" t="str">
        <f>Cleanup!$A$10</f>
        <v>Temporary Closure with No Remediation (Natural Recovery)</v>
      </c>
      <c r="E273" s="66" t="str">
        <f>Cleanup!$A$13</f>
        <v>Offsite landfilling</v>
      </c>
      <c r="F273" s="66" t="str">
        <f>Cleanup!$A$14</f>
        <v>Screening</v>
      </c>
      <c r="G273" s="66" t="str">
        <f>Cleanup!$A$15</f>
        <v>Screening and HCl leaching</v>
      </c>
      <c r="H273" s="66" t="str">
        <f>Cleanup!$A$16</f>
        <v>Offsite disposal</v>
      </c>
      <c r="I273" s="66" t="str">
        <f>Cleanup!$A$17</f>
        <v>Stabilization with phosphate amendment</v>
      </c>
      <c r="J273" s="66" t="str">
        <f>Cleanup!$A$20</f>
        <v>Onsite rebuilding</v>
      </c>
      <c r="K273" s="66" t="str">
        <f>Cleanup!$A$21</f>
        <v>Offsite rebuilding</v>
      </c>
      <c r="L273" s="57"/>
      <c r="M273" s="57"/>
      <c r="N273" s="66" t="str">
        <f>Cleanup!$A$10</f>
        <v>Temporary Closure with No Remediation (Natural Recovery)</v>
      </c>
      <c r="O273" s="66" t="str">
        <f>Cleanup!$A$13</f>
        <v>Offsite landfilling</v>
      </c>
      <c r="P273" s="66" t="str">
        <f>Cleanup!$A$14</f>
        <v>Screening</v>
      </c>
      <c r="Q273" s="66" t="str">
        <f>Cleanup!$A$15</f>
        <v>Screening and HCl leaching</v>
      </c>
      <c r="R273" s="66" t="str">
        <f>Cleanup!$A$16</f>
        <v>Offsite disposal</v>
      </c>
      <c r="S273" s="66" t="str">
        <f>Cleanup!$A$17</f>
        <v>Stabilization with phosphate amendment</v>
      </c>
      <c r="T273" s="66" t="str">
        <f>Cleanup!$A$20</f>
        <v>Onsite rebuilding</v>
      </c>
      <c r="U273" s="66" t="str">
        <f>Cleanup!$A$21</f>
        <v>Offsite rebuilding</v>
      </c>
      <c r="V273" s="57"/>
      <c r="W273" s="57"/>
      <c r="X273" s="66" t="str">
        <f>Cleanup!$A$10</f>
        <v>Temporary Closure with No Remediation (Natural Recovery)</v>
      </c>
      <c r="Y273" s="66" t="str">
        <f>Cleanup!$A$13</f>
        <v>Offsite landfilling</v>
      </c>
      <c r="Z273" s="66" t="str">
        <f>Cleanup!$A$14</f>
        <v>Screening</v>
      </c>
      <c r="AA273" s="66" t="str">
        <f>Cleanup!$A$15</f>
        <v>Screening and HCl leaching</v>
      </c>
      <c r="AB273" s="66" t="str">
        <f>Cleanup!$A$16</f>
        <v>Offsite disposal</v>
      </c>
      <c r="AC273" s="66" t="str">
        <f>Cleanup!$A$17</f>
        <v>Stabilization with phosphate amendment</v>
      </c>
      <c r="AD273" s="66" t="str">
        <f>Cleanup!$A$20</f>
        <v>Onsite rebuilding</v>
      </c>
      <c r="AE273" s="66" t="str">
        <f>Cleanup!$A$21</f>
        <v>Offsite rebuilding</v>
      </c>
    </row>
    <row r="274" spans="1:31" x14ac:dyDescent="0.2">
      <c r="A274" s="65" t="s">
        <v>23</v>
      </c>
      <c r="B274" s="65" t="s">
        <v>21</v>
      </c>
      <c r="C274" s="59" t="s">
        <v>0</v>
      </c>
      <c r="D274" s="60">
        <f>SUM(D204:D223)</f>
        <v>1062334.2565997331</v>
      </c>
      <c r="E274" s="60">
        <f t="shared" ref="E274:K274" si="137">SUM(E204:E223)</f>
        <v>4664958.5462621003</v>
      </c>
      <c r="F274" s="60">
        <f t="shared" si="137"/>
        <v>1048775.5829035151</v>
      </c>
      <c r="G274" s="60">
        <f t="shared" si="137"/>
        <v>2729030.1249667928</v>
      </c>
      <c r="H274" s="60">
        <f t="shared" si="137"/>
        <v>3680822.7732134508</v>
      </c>
      <c r="I274" s="60">
        <f t="shared" si="137"/>
        <v>497959.92421594262</v>
      </c>
      <c r="J274" s="60">
        <f t="shared" si="137"/>
        <v>0</v>
      </c>
      <c r="K274" s="60">
        <f t="shared" si="137"/>
        <v>0</v>
      </c>
      <c r="L274" s="57"/>
      <c r="M274" s="57"/>
      <c r="N274" s="62">
        <f>SUM(N204:N223)</f>
        <v>1677293.5784335628</v>
      </c>
      <c r="O274" s="62">
        <f t="shared" ref="O274:U274" si="138">SUM(O204:O223)</f>
        <v>7428668.3709803084</v>
      </c>
      <c r="P274" s="62">
        <f t="shared" si="138"/>
        <v>2125092.0702756499</v>
      </c>
      <c r="Q274" s="62">
        <f t="shared" si="138"/>
        <v>5580565.3312731506</v>
      </c>
      <c r="R274" s="62">
        <f t="shared" si="138"/>
        <v>5861490.8242784832</v>
      </c>
      <c r="S274" s="62">
        <f t="shared" si="138"/>
        <v>1237382.4230606812</v>
      </c>
      <c r="T274" s="62">
        <f t="shared" si="138"/>
        <v>0</v>
      </c>
      <c r="U274" s="62">
        <f t="shared" si="138"/>
        <v>0</v>
      </c>
      <c r="V274" s="57"/>
      <c r="W274" s="57"/>
      <c r="X274" s="93">
        <f>SUM(X204:X223)</f>
        <v>1298507.117747955</v>
      </c>
      <c r="Y274" s="93">
        <f t="shared" ref="Y274:AE274" si="139">SUM(Y204:Y223)</f>
        <v>8763113.5061601084</v>
      </c>
      <c r="Z274" s="93">
        <f t="shared" si="139"/>
        <v>1934581.0381539511</v>
      </c>
      <c r="AA274" s="93">
        <f t="shared" si="139"/>
        <v>5080276.7668602634</v>
      </c>
      <c r="AB274" s="93">
        <f t="shared" si="139"/>
        <v>6914416.8030333081</v>
      </c>
      <c r="AC274" s="93">
        <f t="shared" si="139"/>
        <v>923399.85323750484</v>
      </c>
      <c r="AD274" s="93">
        <f t="shared" si="139"/>
        <v>0</v>
      </c>
      <c r="AE274" s="93">
        <f t="shared" si="139"/>
        <v>0</v>
      </c>
    </row>
    <row r="275" spans="1:31" x14ac:dyDescent="0.2">
      <c r="A275" s="56"/>
      <c r="B275" s="56"/>
      <c r="C275" s="61" t="s">
        <v>8</v>
      </c>
      <c r="D275" s="62">
        <f t="shared" ref="D275:K275" si="140">N274</f>
        <v>1677293.5784335628</v>
      </c>
      <c r="E275" s="62">
        <f t="shared" si="140"/>
        <v>7428668.3709803084</v>
      </c>
      <c r="F275" s="62">
        <f t="shared" si="140"/>
        <v>2125092.0702756499</v>
      </c>
      <c r="G275" s="62">
        <f t="shared" si="140"/>
        <v>5580565.3312731506</v>
      </c>
      <c r="H275" s="62">
        <f t="shared" si="140"/>
        <v>5861490.8242784832</v>
      </c>
      <c r="I275" s="62">
        <f t="shared" si="140"/>
        <v>1237382.4230606812</v>
      </c>
      <c r="J275" s="62">
        <f t="shared" si="140"/>
        <v>0</v>
      </c>
      <c r="K275" s="62">
        <f t="shared" si="140"/>
        <v>0</v>
      </c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</row>
    <row r="276" spans="1:31" x14ac:dyDescent="0.2">
      <c r="A276" s="56"/>
      <c r="B276" s="56"/>
      <c r="C276" s="63" t="s">
        <v>18</v>
      </c>
      <c r="D276" s="64">
        <f t="shared" ref="D276:K276" si="141">X274</f>
        <v>1298507.117747955</v>
      </c>
      <c r="E276" s="64">
        <f t="shared" si="141"/>
        <v>8763113.5061601084</v>
      </c>
      <c r="F276" s="64">
        <f t="shared" si="141"/>
        <v>1934581.0381539511</v>
      </c>
      <c r="G276" s="64">
        <f t="shared" si="141"/>
        <v>5080276.7668602634</v>
      </c>
      <c r="H276" s="64">
        <f t="shared" si="141"/>
        <v>6914416.8030333081</v>
      </c>
      <c r="I276" s="64">
        <f t="shared" si="141"/>
        <v>923399.85323750484</v>
      </c>
      <c r="J276" s="64">
        <f t="shared" si="141"/>
        <v>0</v>
      </c>
      <c r="K276" s="64">
        <f t="shared" si="141"/>
        <v>0</v>
      </c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</row>
    <row r="277" spans="1:31" ht="16.149999999999999" hidden="1" customHeight="1" x14ac:dyDescent="0.2"/>
    <row r="278" spans="1:31" ht="16.149999999999999" hidden="1" customHeight="1" x14ac:dyDescent="0.2">
      <c r="C278" s="91" t="s">
        <v>29</v>
      </c>
      <c r="D278" s="85">
        <f>SUM(D227:D246)</f>
        <v>1381559.5695817063</v>
      </c>
      <c r="E278" s="85">
        <f t="shared" ref="E278:K278" si="142">SUM(E227:E246)</f>
        <v>4899493.3587706145</v>
      </c>
      <c r="F278" s="85">
        <f t="shared" si="142"/>
        <v>1547150.0795557033</v>
      </c>
      <c r="G278" s="85">
        <f t="shared" si="142"/>
        <v>2866518.790911681</v>
      </c>
      <c r="H278" s="85">
        <f t="shared" si="142"/>
        <v>3865879.3113223286</v>
      </c>
      <c r="I278" s="85">
        <f t="shared" si="142"/>
        <v>741244.81741699239</v>
      </c>
      <c r="J278" s="85">
        <f t="shared" si="142"/>
        <v>0</v>
      </c>
      <c r="K278" s="85">
        <f t="shared" si="142"/>
        <v>0</v>
      </c>
      <c r="L278" s="85"/>
      <c r="M278" s="85"/>
      <c r="N278" s="85">
        <f>SUM(N227:N246)</f>
        <v>2541437.7571985549</v>
      </c>
      <c r="O278" s="85">
        <f t="shared" ref="O278:U278" si="143">SUM(O227:O246)</f>
        <v>9820535.0656194221</v>
      </c>
      <c r="P278" s="85">
        <f t="shared" si="143"/>
        <v>2683464.4352999185</v>
      </c>
      <c r="Q278" s="85">
        <f t="shared" si="143"/>
        <v>7046870.4884851137</v>
      </c>
      <c r="R278" s="85">
        <f t="shared" si="143"/>
        <v>7748761.0567595111</v>
      </c>
      <c r="S278" s="85">
        <f t="shared" si="143"/>
        <v>1262379.2061320611</v>
      </c>
      <c r="T278" s="85">
        <f t="shared" si="143"/>
        <v>0</v>
      </c>
      <c r="U278" s="85">
        <f t="shared" si="143"/>
        <v>0</v>
      </c>
      <c r="V278" s="85"/>
      <c r="W278" s="85"/>
      <c r="X278" s="85">
        <f>SUM(X227:X246)</f>
        <v>1559350.7176732179</v>
      </c>
      <c r="Y278" s="85">
        <f t="shared" ref="Y278:AE278" si="144">SUM(Y227:Y246)</f>
        <v>8940140.1417911053</v>
      </c>
      <c r="Z278" s="85">
        <f t="shared" si="144"/>
        <v>1973662.1675150134</v>
      </c>
      <c r="AA278" s="85">
        <f t="shared" si="144"/>
        <v>5182905.1652576346</v>
      </c>
      <c r="AB278" s="85">
        <f t="shared" si="144"/>
        <v>7054097.2879580986</v>
      </c>
      <c r="AC278" s="85">
        <f t="shared" si="144"/>
        <v>1151595.8140441529</v>
      </c>
      <c r="AD278" s="85">
        <f t="shared" si="144"/>
        <v>0</v>
      </c>
      <c r="AE278" s="85">
        <f t="shared" si="144"/>
        <v>0</v>
      </c>
    </row>
    <row r="279" spans="1:31" ht="16.149999999999999" hidden="1" customHeight="1" x14ac:dyDescent="0.2">
      <c r="C279" s="91" t="s">
        <v>30</v>
      </c>
      <c r="D279" s="85">
        <f>SUM(D249:D268)</f>
        <v>795266.78721165843</v>
      </c>
      <c r="E279" s="85">
        <f t="shared" ref="E279:K279" si="145">SUM(E249:E268)</f>
        <v>2464379.5667647254</v>
      </c>
      <c r="F279" s="85">
        <f t="shared" si="145"/>
        <v>989474.25601100118</v>
      </c>
      <c r="G279" s="85">
        <f t="shared" si="145"/>
        <v>1428685.1641210783</v>
      </c>
      <c r="H279" s="85">
        <f t="shared" si="145"/>
        <v>1944485.5385602068</v>
      </c>
      <c r="I279" s="85">
        <f t="shared" si="145"/>
        <v>474028.85294198146</v>
      </c>
      <c r="J279" s="85">
        <f t="shared" si="145"/>
        <v>0</v>
      </c>
      <c r="K279" s="85">
        <f t="shared" si="145"/>
        <v>0</v>
      </c>
      <c r="L279" s="85"/>
      <c r="M279" s="85"/>
      <c r="N279" s="85">
        <f>SUM(N249:N268)</f>
        <v>1644080.9403265184</v>
      </c>
      <c r="O279" s="85">
        <f t="shared" ref="O279:U279" si="146">SUM(O249:O268)</f>
        <v>7149733.3318277551</v>
      </c>
      <c r="P279" s="85">
        <f t="shared" si="146"/>
        <v>1607509.5850067162</v>
      </c>
      <c r="Q279" s="85">
        <f t="shared" si="146"/>
        <v>4221375.8101380281</v>
      </c>
      <c r="R279" s="85">
        <f t="shared" si="146"/>
        <v>5641400.8847478135</v>
      </c>
      <c r="S279" s="85">
        <f t="shared" si="146"/>
        <v>979909.23246606393</v>
      </c>
      <c r="T279" s="85">
        <f t="shared" si="146"/>
        <v>0</v>
      </c>
      <c r="U279" s="85">
        <f t="shared" si="146"/>
        <v>0</v>
      </c>
      <c r="V279" s="85"/>
      <c r="W279" s="85"/>
      <c r="X279" s="85">
        <f>SUM(X249:X268)</f>
        <v>1017625.5384610874</v>
      </c>
      <c r="Y279" s="85">
        <f t="shared" ref="Y279:AE279" si="147">SUM(Y249:Y268)</f>
        <v>6480957.2833514642</v>
      </c>
      <c r="Z279" s="85">
        <f t="shared" si="147"/>
        <v>1430762.8288329062</v>
      </c>
      <c r="AA279" s="85">
        <f t="shared" si="147"/>
        <v>3757232.7107801675</v>
      </c>
      <c r="AB279" s="85">
        <f t="shared" si="147"/>
        <v>5113712.1421793113</v>
      </c>
      <c r="AC279" s="85">
        <f t="shared" si="147"/>
        <v>681799.99123121297</v>
      </c>
      <c r="AD279" s="85">
        <f t="shared" si="147"/>
        <v>0</v>
      </c>
      <c r="AE279" s="85">
        <f t="shared" si="147"/>
        <v>0</v>
      </c>
    </row>
    <row r="280" spans="1:31" ht="16.149999999999999" customHeight="1" x14ac:dyDescent="0.2"/>
    <row r="281" spans="1:31" x14ac:dyDescent="0.2">
      <c r="C281" s="94" t="s">
        <v>27</v>
      </c>
      <c r="D281" s="86">
        <f>D278-D274</f>
        <v>319225.31298197317</v>
      </c>
      <c r="E281" s="86">
        <f t="shared" ref="E281:AE281" si="148">E278-E274</f>
        <v>234534.81250851415</v>
      </c>
      <c r="F281" s="86">
        <f t="shared" si="148"/>
        <v>498374.49665218825</v>
      </c>
      <c r="G281" s="86">
        <f t="shared" si="148"/>
        <v>137488.66594488826</v>
      </c>
      <c r="H281" s="86">
        <f t="shared" si="148"/>
        <v>185056.53810887784</v>
      </c>
      <c r="I281" s="86">
        <f t="shared" si="148"/>
        <v>243284.89320104977</v>
      </c>
      <c r="J281" s="86">
        <f t="shared" si="148"/>
        <v>0</v>
      </c>
      <c r="K281" s="86">
        <f t="shared" si="148"/>
        <v>0</v>
      </c>
      <c r="L281" s="85"/>
      <c r="M281" s="94" t="s">
        <v>27</v>
      </c>
      <c r="N281" s="87">
        <f t="shared" si="148"/>
        <v>864144.17876499216</v>
      </c>
      <c r="O281" s="87">
        <f t="shared" si="148"/>
        <v>2391866.6946391137</v>
      </c>
      <c r="P281" s="87">
        <f t="shared" si="148"/>
        <v>558372.36502426863</v>
      </c>
      <c r="Q281" s="87">
        <f t="shared" si="148"/>
        <v>1466305.1572119631</v>
      </c>
      <c r="R281" s="87">
        <f t="shared" si="148"/>
        <v>1887270.232481028</v>
      </c>
      <c r="S281" s="87">
        <f t="shared" si="148"/>
        <v>24996.783071379876</v>
      </c>
      <c r="T281" s="87">
        <f t="shared" si="148"/>
        <v>0</v>
      </c>
      <c r="U281" s="87">
        <f t="shared" si="148"/>
        <v>0</v>
      </c>
      <c r="V281" s="85"/>
      <c r="W281" s="94" t="s">
        <v>27</v>
      </c>
      <c r="X281" s="64">
        <f t="shared" si="148"/>
        <v>260843.59992526285</v>
      </c>
      <c r="Y281" s="64">
        <f t="shared" si="148"/>
        <v>177026.6356309969</v>
      </c>
      <c r="Z281" s="64">
        <f t="shared" si="148"/>
        <v>39081.129361062311</v>
      </c>
      <c r="AA281" s="64">
        <f t="shared" si="148"/>
        <v>102628.39839737117</v>
      </c>
      <c r="AB281" s="64">
        <f t="shared" si="148"/>
        <v>139680.48492479045</v>
      </c>
      <c r="AC281" s="64">
        <f t="shared" si="148"/>
        <v>228195.96080664801</v>
      </c>
      <c r="AD281" s="64">
        <f t="shared" si="148"/>
        <v>0</v>
      </c>
      <c r="AE281" s="64">
        <f t="shared" si="148"/>
        <v>0</v>
      </c>
    </row>
    <row r="282" spans="1:31" x14ac:dyDescent="0.2">
      <c r="C282" s="94" t="s">
        <v>28</v>
      </c>
      <c r="D282" s="86">
        <f>D274-D279</f>
        <v>267067.46938807471</v>
      </c>
      <c r="E282" s="86">
        <f t="shared" ref="E282:AE282" si="149">E274-E279</f>
        <v>2200578.979497375</v>
      </c>
      <c r="F282" s="86">
        <f t="shared" si="149"/>
        <v>59301.326892513898</v>
      </c>
      <c r="G282" s="86">
        <f t="shared" si="149"/>
        <v>1300344.9608457144</v>
      </c>
      <c r="H282" s="86">
        <f t="shared" si="149"/>
        <v>1736337.234653244</v>
      </c>
      <c r="I282" s="86">
        <f t="shared" si="149"/>
        <v>23931.071273961163</v>
      </c>
      <c r="J282" s="86">
        <f t="shared" si="149"/>
        <v>0</v>
      </c>
      <c r="K282" s="86">
        <f t="shared" si="149"/>
        <v>0</v>
      </c>
      <c r="L282" s="85"/>
      <c r="M282" s="94" t="s">
        <v>28</v>
      </c>
      <c r="N282" s="87">
        <f t="shared" si="149"/>
        <v>33212.638107044389</v>
      </c>
      <c r="O282" s="87">
        <f t="shared" si="149"/>
        <v>278935.03915255331</v>
      </c>
      <c r="P282" s="87">
        <f t="shared" si="149"/>
        <v>517582.4852689337</v>
      </c>
      <c r="Q282" s="87">
        <f t="shared" si="149"/>
        <v>1359189.5211351225</v>
      </c>
      <c r="R282" s="87">
        <f t="shared" si="149"/>
        <v>220089.93953066971</v>
      </c>
      <c r="S282" s="87">
        <f t="shared" si="149"/>
        <v>257473.19059461728</v>
      </c>
      <c r="T282" s="87">
        <f t="shared" si="149"/>
        <v>0</v>
      </c>
      <c r="U282" s="87">
        <f t="shared" si="149"/>
        <v>0</v>
      </c>
      <c r="V282" s="85"/>
      <c r="W282" s="94" t="s">
        <v>28</v>
      </c>
      <c r="X282" s="64">
        <f t="shared" si="149"/>
        <v>280881.57928686764</v>
      </c>
      <c r="Y282" s="64">
        <f t="shared" si="149"/>
        <v>2282156.2228086442</v>
      </c>
      <c r="Z282" s="64">
        <f t="shared" si="149"/>
        <v>503818.20932104485</v>
      </c>
      <c r="AA282" s="64">
        <f t="shared" si="149"/>
        <v>1323044.0560800959</v>
      </c>
      <c r="AB282" s="64">
        <f t="shared" si="149"/>
        <v>1800704.6608539969</v>
      </c>
      <c r="AC282" s="64">
        <f t="shared" si="149"/>
        <v>241599.86200629186</v>
      </c>
      <c r="AD282" s="64">
        <f t="shared" si="149"/>
        <v>0</v>
      </c>
      <c r="AE282" s="64">
        <f t="shared" si="149"/>
        <v>0</v>
      </c>
    </row>
    <row r="286" spans="1:31" ht="67.5" x14ac:dyDescent="0.2">
      <c r="D286" s="66" t="str">
        <f>Cleanup!$A$10</f>
        <v>Temporary Closure with No Remediation (Natural Recovery)</v>
      </c>
      <c r="E286" s="66" t="str">
        <f>Cleanup!$A$13</f>
        <v>Offsite landfilling</v>
      </c>
      <c r="F286" s="66" t="str">
        <f>Cleanup!$A$14</f>
        <v>Screening</v>
      </c>
      <c r="G286" s="66" t="str">
        <f>Cleanup!$A$15</f>
        <v>Screening and HCl leaching</v>
      </c>
      <c r="H286" s="66" t="str">
        <f>Cleanup!$A$16</f>
        <v>Offsite disposal</v>
      </c>
      <c r="I286" s="66" t="str">
        <f>Cleanup!$A$17</f>
        <v>Stabilization with phosphate amendment</v>
      </c>
      <c r="J286" s="66" t="str">
        <f>Cleanup!$A$20</f>
        <v>Onsite rebuilding</v>
      </c>
      <c r="K286" s="66" t="str">
        <f>Cleanup!$A$21</f>
        <v>Offsite rebuilding</v>
      </c>
    </row>
    <row r="287" spans="1:31" x14ac:dyDescent="0.2">
      <c r="A287" s="113" t="s">
        <v>32</v>
      </c>
      <c r="B287" s="113"/>
      <c r="C287" s="114"/>
      <c r="D287" s="85">
        <f>D274*$K$8+D275*$U$8+D276*$AE$8</f>
        <v>1294056.6253795265</v>
      </c>
      <c r="E287" s="85">
        <f t="shared" ref="E287:K287" si="150">E274*$K$8+E275*$U$8+E276*$AE$8</f>
        <v>6313702.4856571648</v>
      </c>
      <c r="F287" s="85">
        <f t="shared" si="150"/>
        <v>1548831.6201652428</v>
      </c>
      <c r="G287" s="85">
        <f t="shared" si="150"/>
        <v>4054740.0152373943</v>
      </c>
      <c r="H287" s="85">
        <f t="shared" si="150"/>
        <v>4981741.9944969323</v>
      </c>
      <c r="I287" s="85">
        <f t="shared" si="150"/>
        <v>804874.65967367659</v>
      </c>
      <c r="J287" s="85">
        <f t="shared" si="150"/>
        <v>0</v>
      </c>
      <c r="K287" s="85">
        <f t="shared" si="150"/>
        <v>0</v>
      </c>
    </row>
    <row r="288" spans="1:31" x14ac:dyDescent="0.2">
      <c r="A288" s="113" t="s">
        <v>33</v>
      </c>
      <c r="B288" s="113"/>
      <c r="C288" s="113"/>
      <c r="D288" s="85">
        <f>D281*$K$8+N281*$U$8+X281*$AE$8</f>
        <v>471024.63010553678</v>
      </c>
      <c r="E288" s="85">
        <f t="shared" ref="E288:K288" si="151">E281*$K$8+O281*$U$8+Y281*$AE$8</f>
        <v>870232.74177219055</v>
      </c>
      <c r="F288" s="85">
        <f t="shared" si="151"/>
        <v>424515.18370558717</v>
      </c>
      <c r="G288" s="85">
        <f t="shared" si="151"/>
        <v>529161.55981550727</v>
      </c>
      <c r="H288" s="85">
        <f t="shared" si="151"/>
        <v>686645.43578370532</v>
      </c>
      <c r="I288" s="85">
        <f t="shared" si="151"/>
        <v>174780.67368326845</v>
      </c>
      <c r="J288" s="85">
        <f t="shared" si="151"/>
        <v>0</v>
      </c>
      <c r="K288" s="85">
        <f t="shared" si="151"/>
        <v>0</v>
      </c>
    </row>
    <row r="289" spans="1:11" x14ac:dyDescent="0.2">
      <c r="A289" s="113" t="s">
        <v>34</v>
      </c>
      <c r="B289" s="113"/>
      <c r="C289" s="113"/>
      <c r="D289" s="85">
        <f>D282*$K$8+N282*$U$8+X282*$AE$8</f>
        <v>199673.84198352421</v>
      </c>
      <c r="E289" s="85">
        <f t="shared" ref="E289:K289" si="152">E282*$K$8+O282*$U$8+Y282*$AE$8</f>
        <v>1640401.2460561823</v>
      </c>
      <c r="F289" s="85">
        <f t="shared" si="152"/>
        <v>285689.05089114606</v>
      </c>
      <c r="G289" s="85">
        <f t="shared" si="152"/>
        <v>1322538.1479794132</v>
      </c>
      <c r="H289" s="85">
        <f t="shared" si="152"/>
        <v>1294336.5313566222</v>
      </c>
      <c r="I289" s="85">
        <f t="shared" si="152"/>
        <v>137527.46521662414</v>
      </c>
      <c r="J289" s="85">
        <f t="shared" si="152"/>
        <v>0</v>
      </c>
      <c r="K289" s="85">
        <f t="shared" si="152"/>
        <v>0</v>
      </c>
    </row>
  </sheetData>
  <pageMargins left="0.75" right="0.75" top="1" bottom="1" header="0.5" footer="0.5"/>
  <pageSetup orientation="portrait" r:id="rId1"/>
  <ignoredErrors>
    <ignoredError sqref="I13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Cleanup</vt:lpstr>
      <vt:lpstr>Impacts</vt:lpstr>
    </vt:vector>
  </TitlesOfParts>
  <Company>Santa Barbara City College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Dayton Marchese</dc:creator>
  <cp:lastModifiedBy>Lambiotte, Jered H CIV USARMY CEERD-ITL (US)</cp:lastModifiedBy>
  <dcterms:created xsi:type="dcterms:W3CDTF">2016-07-07T13:50:42Z</dcterms:created>
  <dcterms:modified xsi:type="dcterms:W3CDTF">2017-09-27T14:45:35Z</dcterms:modified>
</cp:coreProperties>
</file>